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400" yWindow="-15" windowWidth="14445" windowHeight="12780" activeTab="4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4Q4" sheetId="15" r:id="rId6"/>
    <sheet name="14Q3" sheetId="13" r:id="rId7"/>
    <sheet name="14Q2" sheetId="12" r:id="rId8"/>
    <sheet name="14Q1" sheetId="11" r:id="rId9"/>
    <sheet name="13Q4" sheetId="10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A1" i="9"/>
  <c r="I273" i="1" l="1"/>
  <c r="J273"/>
  <c r="K273"/>
  <c r="L273"/>
  <c r="I274"/>
  <c r="J274"/>
  <c r="K274"/>
  <c r="L274"/>
  <c r="I275"/>
  <c r="J275"/>
  <c r="K275"/>
  <c r="L275"/>
  <c r="I276"/>
  <c r="J276"/>
  <c r="K276"/>
  <c r="L276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20"/>
  <c r="J220"/>
  <c r="K220"/>
  <c r="L220"/>
  <c r="I221"/>
  <c r="J221"/>
  <c r="K221"/>
  <c r="L221"/>
  <c r="I222"/>
  <c r="J222"/>
  <c r="K222"/>
  <c r="L222"/>
  <c r="I223"/>
  <c r="J223"/>
  <c r="K223"/>
  <c r="L223"/>
  <c r="I224"/>
  <c r="J224"/>
  <c r="K224"/>
  <c r="L224"/>
  <c r="I225"/>
  <c r="J225"/>
  <c r="K225"/>
  <c r="L225"/>
  <c r="I226"/>
  <c r="J226"/>
  <c r="K226"/>
  <c r="L226"/>
  <c r="I227"/>
  <c r="J227"/>
  <c r="K227"/>
  <c r="L227"/>
  <c r="I228"/>
  <c r="J228"/>
  <c r="K228"/>
  <c r="L228"/>
  <c r="I229"/>
  <c r="J229"/>
  <c r="K229"/>
  <c r="L229"/>
  <c r="I230"/>
  <c r="J230"/>
  <c r="K230"/>
  <c r="L230"/>
  <c r="I231"/>
  <c r="J231"/>
  <c r="K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B217"/>
  <c r="I217" s="1"/>
  <c r="B208"/>
  <c r="I208" s="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I203"/>
  <c r="J203"/>
  <c r="K203"/>
  <c r="L203"/>
  <c r="I204"/>
  <c r="J204"/>
  <c r="K204"/>
  <c r="L204"/>
  <c r="I205"/>
  <c r="J205"/>
  <c r="K205"/>
  <c r="L205"/>
  <c r="I206"/>
  <c r="J206"/>
  <c r="K206"/>
  <c r="L206"/>
  <c r="I207"/>
  <c r="J207"/>
  <c r="K207"/>
  <c r="L207"/>
  <c r="I209"/>
  <c r="J209"/>
  <c r="K209"/>
  <c r="L209"/>
  <c r="I210"/>
  <c r="J210"/>
  <c r="K210"/>
  <c r="L210"/>
  <c r="I211"/>
  <c r="J211"/>
  <c r="K211"/>
  <c r="L211"/>
  <c r="I212"/>
  <c r="J212"/>
  <c r="K212"/>
  <c r="L212"/>
  <c r="I213"/>
  <c r="J213"/>
  <c r="K213"/>
  <c r="L213"/>
  <c r="I214"/>
  <c r="J214"/>
  <c r="K214"/>
  <c r="L214"/>
  <c r="I215"/>
  <c r="J215"/>
  <c r="K215"/>
  <c r="L215"/>
  <c r="I216"/>
  <c r="J216"/>
  <c r="K216"/>
  <c r="L216"/>
  <c r="J217"/>
  <c r="K217"/>
  <c r="I218"/>
  <c r="J218"/>
  <c r="K218"/>
  <c r="L218"/>
  <c r="I219"/>
  <c r="J219"/>
  <c r="K219"/>
  <c r="L219"/>
  <c r="I181"/>
  <c r="J181"/>
  <c r="K181"/>
  <c r="L181"/>
  <c r="I179"/>
  <c r="J179"/>
  <c r="K179"/>
  <c r="L179"/>
  <c r="I180"/>
  <c r="J180"/>
  <c r="K180"/>
  <c r="L180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B156"/>
  <c r="B137"/>
  <c r="B124"/>
  <c r="B120"/>
  <c r="B119"/>
  <c r="B118"/>
  <c r="B117"/>
  <c r="B116"/>
  <c r="B115"/>
  <c r="B110"/>
  <c r="B109"/>
  <c r="B108"/>
  <c r="B107"/>
  <c r="B106"/>
  <c r="B105"/>
  <c r="C19" i="13"/>
  <c r="A19"/>
  <c r="C18"/>
  <c r="A18"/>
  <c r="C17"/>
  <c r="A17"/>
  <c r="D15"/>
  <c r="C12"/>
  <c r="C11"/>
  <c r="C10"/>
  <c r="C7"/>
  <c r="A7"/>
  <c r="C6"/>
  <c r="A6"/>
  <c r="C5"/>
  <c r="A5"/>
  <c r="A2"/>
  <c r="A1"/>
  <c r="L208" i="1" l="1"/>
  <c r="D13" i="13"/>
  <c r="L217" i="1"/>
  <c r="K208"/>
  <c r="J208"/>
  <c r="D8" i="13"/>
  <c r="I13" i="1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C17" i="9"/>
  <c r="A2" i="11"/>
  <c r="A1"/>
  <c r="A6" i="9"/>
  <c r="A7"/>
  <c r="A18"/>
  <c r="A19"/>
  <c r="A17"/>
  <c r="A5"/>
  <c r="C6"/>
  <c r="C7"/>
  <c r="C5"/>
  <c r="C19"/>
  <c r="C18"/>
  <c r="F16" i="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F94"/>
  <c r="G94"/>
  <c r="H94"/>
  <c r="I94"/>
  <c r="F95"/>
  <c r="G95"/>
  <c r="H95"/>
  <c r="I95"/>
  <c r="F96"/>
  <c r="G96"/>
  <c r="H96"/>
  <c r="I96"/>
  <c r="F97"/>
  <c r="G97"/>
  <c r="H97"/>
  <c r="I97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27"/>
  <c r="G127"/>
  <c r="H127"/>
  <c r="I127"/>
  <c r="F128"/>
  <c r="G128"/>
  <c r="H128"/>
  <c r="I128"/>
  <c r="F129"/>
  <c r="G129"/>
  <c r="H129"/>
  <c r="I129"/>
  <c r="F130"/>
  <c r="G130"/>
  <c r="H130"/>
  <c r="I130"/>
  <c r="F131"/>
  <c r="G131"/>
  <c r="H131"/>
  <c r="I131"/>
  <c r="F132"/>
  <c r="G132"/>
  <c r="H132"/>
  <c r="I132"/>
  <c r="F133"/>
  <c r="G133"/>
  <c r="H133"/>
  <c r="I133"/>
  <c r="F134"/>
  <c r="G134"/>
  <c r="H134"/>
  <c r="I134"/>
  <c r="F135"/>
  <c r="G135"/>
  <c r="H135"/>
  <c r="I135"/>
  <c r="F136"/>
  <c r="G136"/>
  <c r="H136"/>
  <c r="I136"/>
  <c r="F137"/>
  <c r="G137"/>
  <c r="H137"/>
  <c r="I137"/>
  <c r="F138"/>
  <c r="G138"/>
  <c r="H138"/>
  <c r="I138"/>
  <c r="F139"/>
  <c r="G139"/>
  <c r="H139"/>
  <c r="I139"/>
  <c r="F140"/>
  <c r="G140"/>
  <c r="H140"/>
  <c r="I140"/>
  <c r="F141"/>
  <c r="G141"/>
  <c r="H141"/>
  <c r="I141"/>
  <c r="F142"/>
  <c r="G142"/>
  <c r="H142"/>
  <c r="I142"/>
  <c r="F143"/>
  <c r="G143"/>
  <c r="H143"/>
  <c r="I143"/>
  <c r="F144"/>
  <c r="G144"/>
  <c r="H144"/>
  <c r="I144"/>
  <c r="F145"/>
  <c r="G145"/>
  <c r="H145"/>
  <c r="I145"/>
  <c r="F146"/>
  <c r="G146"/>
  <c r="H146"/>
  <c r="I146"/>
  <c r="F147"/>
  <c r="G147"/>
  <c r="H147"/>
  <c r="I147"/>
  <c r="F148"/>
  <c r="G148"/>
  <c r="H148"/>
  <c r="I148"/>
  <c r="F149"/>
  <c r="G149"/>
  <c r="H149"/>
  <c r="I149"/>
  <c r="F150"/>
  <c r="G150"/>
  <c r="H150"/>
  <c r="I150"/>
  <c r="F151"/>
  <c r="G151"/>
  <c r="H151"/>
  <c r="I151"/>
  <c r="F152"/>
  <c r="G152"/>
  <c r="H152"/>
  <c r="I152"/>
  <c r="F153"/>
  <c r="G153"/>
  <c r="H153"/>
  <c r="I153"/>
  <c r="F154"/>
  <c r="G154"/>
  <c r="H154"/>
  <c r="I154"/>
  <c r="F155"/>
  <c r="G155"/>
  <c r="H155"/>
  <c r="I155"/>
  <c r="F156"/>
  <c r="G156"/>
  <c r="H156"/>
  <c r="I156"/>
  <c r="F157"/>
  <c r="G157"/>
  <c r="H157"/>
  <c r="I157"/>
  <c r="F158"/>
  <c r="G158"/>
  <c r="H158"/>
  <c r="I158"/>
  <c r="F159"/>
  <c r="G159"/>
  <c r="H159"/>
  <c r="I159"/>
  <c r="F160"/>
  <c r="G160"/>
  <c r="H160"/>
  <c r="I160"/>
  <c r="F161"/>
  <c r="G161"/>
  <c r="H161"/>
  <c r="I161"/>
  <c r="F162"/>
  <c r="G162"/>
  <c r="H162"/>
  <c r="I162"/>
  <c r="F163"/>
  <c r="G163"/>
  <c r="H163"/>
  <c r="I163"/>
  <c r="F164"/>
  <c r="G164"/>
  <c r="H164"/>
  <c r="I164"/>
  <c r="F165"/>
  <c r="G165"/>
  <c r="H165"/>
  <c r="I165"/>
  <c r="F166"/>
  <c r="G166"/>
  <c r="H166"/>
  <c r="I166"/>
  <c r="F167"/>
  <c r="G167"/>
  <c r="H167"/>
  <c r="I167"/>
  <c r="F168"/>
  <c r="G168"/>
  <c r="H168"/>
  <c r="I168"/>
  <c r="F169"/>
  <c r="G169"/>
  <c r="H169"/>
  <c r="I169"/>
  <c r="F170"/>
  <c r="G170"/>
  <c r="H170"/>
  <c r="I170"/>
  <c r="F171"/>
  <c r="G171"/>
  <c r="H171"/>
  <c r="I171"/>
  <c r="F172"/>
  <c r="G172"/>
  <c r="H172"/>
  <c r="I172"/>
  <c r="F173"/>
  <c r="G173"/>
  <c r="H173"/>
  <c r="I173"/>
  <c r="F174"/>
  <c r="G174"/>
  <c r="H174"/>
  <c r="I174"/>
  <c r="F175"/>
  <c r="G175"/>
  <c r="H175"/>
  <c r="I175"/>
  <c r="F176"/>
  <c r="G176"/>
  <c r="H176"/>
  <c r="I176"/>
  <c r="F177"/>
  <c r="G177"/>
  <c r="H177"/>
  <c r="I177"/>
  <c r="F178"/>
  <c r="G178"/>
  <c r="H178"/>
  <c r="I178"/>
  <c r="F179"/>
  <c r="G179"/>
  <c r="H179"/>
  <c r="I179"/>
  <c r="F180"/>
  <c r="G180"/>
  <c r="H180"/>
  <c r="I180"/>
  <c r="F181"/>
  <c r="G181"/>
  <c r="H181"/>
  <c r="I181"/>
  <c r="F182"/>
  <c r="G182"/>
  <c r="H182"/>
  <c r="I182"/>
  <c r="F183"/>
  <c r="G183"/>
  <c r="H183"/>
  <c r="I183"/>
  <c r="F184"/>
  <c r="G184"/>
  <c r="H184"/>
  <c r="I184"/>
  <c r="F185"/>
  <c r="G185"/>
  <c r="H185"/>
  <c r="I185"/>
  <c r="F186"/>
  <c r="G186"/>
  <c r="H186"/>
  <c r="I186"/>
  <c r="F187"/>
  <c r="G187"/>
  <c r="H187"/>
  <c r="I187"/>
  <c r="F188"/>
  <c r="G188"/>
  <c r="H188"/>
  <c r="I188"/>
  <c r="F189"/>
  <c r="G189"/>
  <c r="H189"/>
  <c r="I189"/>
  <c r="F190"/>
  <c r="G190"/>
  <c r="H190"/>
  <c r="I190"/>
  <c r="F191"/>
  <c r="G191"/>
  <c r="H191"/>
  <c r="I191"/>
  <c r="F192"/>
  <c r="G192"/>
  <c r="H192"/>
  <c r="I192"/>
  <c r="F193"/>
  <c r="G193"/>
  <c r="H193"/>
  <c r="I193"/>
  <c r="F194"/>
  <c r="G194"/>
  <c r="H194"/>
  <c r="I194"/>
  <c r="F195"/>
  <c r="G195"/>
  <c r="H195"/>
  <c r="I195"/>
  <c r="F196"/>
  <c r="G196"/>
  <c r="H196"/>
  <c r="I196"/>
  <c r="F197"/>
  <c r="G197"/>
  <c r="H197"/>
  <c r="I197"/>
  <c r="F198"/>
  <c r="G198"/>
  <c r="H198"/>
  <c r="I198"/>
  <c r="F199"/>
  <c r="G199"/>
  <c r="H199"/>
  <c r="I199"/>
  <c r="F200"/>
  <c r="G200"/>
  <c r="H200"/>
  <c r="I200"/>
  <c r="F201"/>
  <c r="G201"/>
  <c r="H201"/>
  <c r="I201"/>
  <c r="F202"/>
  <c r="G202"/>
  <c r="H202"/>
  <c r="I202"/>
  <c r="F203"/>
  <c r="G203"/>
  <c r="H203"/>
  <c r="I203"/>
  <c r="F204"/>
  <c r="G204"/>
  <c r="H204"/>
  <c r="I204"/>
  <c r="F205"/>
  <c r="G205"/>
  <c r="H205"/>
  <c r="I205"/>
  <c r="F206"/>
  <c r="G206"/>
  <c r="H206"/>
  <c r="I206"/>
  <c r="F207"/>
  <c r="G207"/>
  <c r="H207"/>
  <c r="I207"/>
  <c r="F208"/>
  <c r="G208"/>
  <c r="H208"/>
  <c r="I208"/>
  <c r="F209"/>
  <c r="G209"/>
  <c r="H209"/>
  <c r="I209"/>
  <c r="F210"/>
  <c r="G210"/>
  <c r="H210"/>
  <c r="I210"/>
  <c r="F211"/>
  <c r="G211"/>
  <c r="H211"/>
  <c r="I211"/>
  <c r="F212"/>
  <c r="G212"/>
  <c r="H212"/>
  <c r="I212"/>
  <c r="F213"/>
  <c r="G213"/>
  <c r="H213"/>
  <c r="I213"/>
  <c r="F214"/>
  <c r="G214"/>
  <c r="H214"/>
  <c r="I214"/>
  <c r="F215"/>
  <c r="G215"/>
  <c r="H215"/>
  <c r="I215"/>
  <c r="F216"/>
  <c r="G216"/>
  <c r="H216"/>
  <c r="I216"/>
  <c r="F217"/>
  <c r="G217"/>
  <c r="H217"/>
  <c r="I217"/>
  <c r="F218"/>
  <c r="G218"/>
  <c r="H218"/>
  <c r="I218"/>
  <c r="F219"/>
  <c r="G219"/>
  <c r="H219"/>
  <c r="I219"/>
  <c r="F220"/>
  <c r="G220"/>
  <c r="H220"/>
  <c r="I220"/>
  <c r="F221"/>
  <c r="G221"/>
  <c r="H221"/>
  <c r="I221"/>
  <c r="F222"/>
  <c r="G222"/>
  <c r="H222"/>
  <c r="I222"/>
  <c r="F223"/>
  <c r="G223"/>
  <c r="H223"/>
  <c r="I223"/>
  <c r="F224"/>
  <c r="G224"/>
  <c r="H224"/>
  <c r="I224"/>
  <c r="F225"/>
  <c r="G225"/>
  <c r="H225"/>
  <c r="I225"/>
  <c r="F226"/>
  <c r="G226"/>
  <c r="H226"/>
  <c r="I226"/>
  <c r="F227"/>
  <c r="G227"/>
  <c r="H227"/>
  <c r="I227"/>
  <c r="F228"/>
  <c r="G228"/>
  <c r="H228"/>
  <c r="I228"/>
  <c r="F229"/>
  <c r="G229"/>
  <c r="H229"/>
  <c r="I229"/>
  <c r="F230"/>
  <c r="G230"/>
  <c r="H230"/>
  <c r="I230"/>
  <c r="F231"/>
  <c r="G231"/>
  <c r="H231"/>
  <c r="I231"/>
  <c r="F232"/>
  <c r="G232"/>
  <c r="H232"/>
  <c r="I232"/>
  <c r="F233"/>
  <c r="G233"/>
  <c r="H233"/>
  <c r="I233"/>
  <c r="F234"/>
  <c r="G234"/>
  <c r="H234"/>
  <c r="I234"/>
  <c r="F235"/>
  <c r="G235"/>
  <c r="H235"/>
  <c r="I235"/>
  <c r="F236"/>
  <c r="G236"/>
  <c r="H236"/>
  <c r="I236"/>
  <c r="F237"/>
  <c r="G237"/>
  <c r="H237"/>
  <c r="I237"/>
  <c r="F238"/>
  <c r="G238"/>
  <c r="H238"/>
  <c r="I238"/>
  <c r="F239"/>
  <c r="G239"/>
  <c r="H239"/>
  <c r="I239"/>
  <c r="F240"/>
  <c r="G240"/>
  <c r="H240"/>
  <c r="I240"/>
  <c r="F241"/>
  <c r="G241"/>
  <c r="H241"/>
  <c r="I241"/>
  <c r="F242"/>
  <c r="G242"/>
  <c r="H242"/>
  <c r="I242"/>
  <c r="F243"/>
  <c r="G243"/>
  <c r="H243"/>
  <c r="I243"/>
  <c r="F244"/>
  <c r="G244"/>
  <c r="H244"/>
  <c r="I244"/>
  <c r="F245"/>
  <c r="G245"/>
  <c r="H245"/>
  <c r="I245"/>
  <c r="F246"/>
  <c r="G246"/>
  <c r="H246"/>
  <c r="I246"/>
  <c r="F247"/>
  <c r="G247"/>
  <c r="H247"/>
  <c r="I247"/>
  <c r="F248"/>
  <c r="G248"/>
  <c r="H248"/>
  <c r="I248"/>
  <c r="F249"/>
  <c r="G249"/>
  <c r="H249"/>
  <c r="I249"/>
  <c r="F250"/>
  <c r="G250"/>
  <c r="H250"/>
  <c r="I250"/>
  <c r="F251"/>
  <c r="G251"/>
  <c r="H251"/>
  <c r="I251"/>
  <c r="F252"/>
  <c r="G252"/>
  <c r="H252"/>
  <c r="I252"/>
  <c r="F253"/>
  <c r="G253"/>
  <c r="H253"/>
  <c r="I253"/>
  <c r="F254"/>
  <c r="G254"/>
  <c r="H254"/>
  <c r="I254"/>
  <c r="F255"/>
  <c r="G255"/>
  <c r="H255"/>
  <c r="I255"/>
  <c r="F256"/>
  <c r="G256"/>
  <c r="H256"/>
  <c r="I256"/>
  <c r="F257"/>
  <c r="G257"/>
  <c r="H257"/>
  <c r="I257"/>
  <c r="F258"/>
  <c r="G258"/>
  <c r="H258"/>
  <c r="I258"/>
  <c r="F259"/>
  <c r="G259"/>
  <c r="H259"/>
  <c r="I259"/>
  <c r="F260"/>
  <c r="G260"/>
  <c r="H260"/>
  <c r="I260"/>
  <c r="F261"/>
  <c r="G261"/>
  <c r="H261"/>
  <c r="I261"/>
  <c r="F262"/>
  <c r="G262"/>
  <c r="H262"/>
  <c r="I262"/>
  <c r="F263"/>
  <c r="G263"/>
  <c r="H263"/>
  <c r="I263"/>
  <c r="F264"/>
  <c r="G264"/>
  <c r="H264"/>
  <c r="I264"/>
  <c r="F265"/>
  <c r="G265"/>
  <c r="H265"/>
  <c r="I265"/>
  <c r="F266"/>
  <c r="G266"/>
  <c r="H266"/>
  <c r="I266"/>
  <c r="F267"/>
  <c r="G267"/>
  <c r="H267"/>
  <c r="I267"/>
  <c r="F268"/>
  <c r="G268"/>
  <c r="H268"/>
  <c r="I268"/>
  <c r="F269"/>
  <c r="G269"/>
  <c r="H269"/>
  <c r="I269"/>
  <c r="F270"/>
  <c r="G270"/>
  <c r="H270"/>
  <c r="I270"/>
  <c r="F271"/>
  <c r="G271"/>
  <c r="H271"/>
  <c r="I271"/>
  <c r="F272"/>
  <c r="G272"/>
  <c r="H272"/>
  <c r="I272"/>
  <c r="F273"/>
  <c r="G273"/>
  <c r="H273"/>
  <c r="I273"/>
  <c r="F274"/>
  <c r="G274"/>
  <c r="H274"/>
  <c r="I274"/>
  <c r="F275"/>
  <c r="G275"/>
  <c r="H275"/>
  <c r="I275"/>
  <c r="F276"/>
  <c r="G276"/>
  <c r="H276"/>
  <c r="I276"/>
  <c r="F277"/>
  <c r="G277"/>
  <c r="H277"/>
  <c r="I277"/>
  <c r="F278"/>
  <c r="G278"/>
  <c r="H278"/>
  <c r="I278"/>
  <c r="F279"/>
  <c r="G279"/>
  <c r="H279"/>
  <c r="I279"/>
  <c r="F280"/>
  <c r="G280"/>
  <c r="H280"/>
  <c r="I280"/>
  <c r="F281"/>
  <c r="G281"/>
  <c r="H281"/>
  <c r="I281"/>
  <c r="F282"/>
  <c r="G282"/>
  <c r="H282"/>
  <c r="I282"/>
  <c r="F283"/>
  <c r="G283"/>
  <c r="H283"/>
  <c r="I283"/>
  <c r="F284"/>
  <c r="G284"/>
  <c r="H284"/>
  <c r="I284"/>
  <c r="F285"/>
  <c r="G285"/>
  <c r="H285"/>
  <c r="I285"/>
  <c r="F286"/>
  <c r="G286"/>
  <c r="H286"/>
  <c r="I286"/>
  <c r="F287"/>
  <c r="G287"/>
  <c r="H287"/>
  <c r="I287"/>
  <c r="F288"/>
  <c r="G288"/>
  <c r="H288"/>
  <c r="I288"/>
  <c r="F289"/>
  <c r="G289"/>
  <c r="H289"/>
  <c r="I289"/>
  <c r="F290"/>
  <c r="G290"/>
  <c r="H290"/>
  <c r="I290"/>
  <c r="F291"/>
  <c r="G291"/>
  <c r="H291"/>
  <c r="I291"/>
  <c r="F292"/>
  <c r="G292"/>
  <c r="H292"/>
  <c r="I292"/>
  <c r="F293"/>
  <c r="G293"/>
  <c r="H293"/>
  <c r="I293"/>
  <c r="F294"/>
  <c r="G294"/>
  <c r="H294"/>
  <c r="I294"/>
  <c r="F295"/>
  <c r="G295"/>
  <c r="H295"/>
  <c r="I295"/>
  <c r="F296"/>
  <c r="G296"/>
  <c r="H296"/>
  <c r="I296"/>
  <c r="F297"/>
  <c r="G297"/>
  <c r="H297"/>
  <c r="I297"/>
  <c r="F298"/>
  <c r="G298"/>
  <c r="H298"/>
  <c r="I298"/>
  <c r="F299"/>
  <c r="G299"/>
  <c r="H299"/>
  <c r="I299"/>
  <c r="F300"/>
  <c r="G300"/>
  <c r="H300"/>
  <c r="I300"/>
  <c r="F301"/>
  <c r="G301"/>
  <c r="H301"/>
  <c r="I301"/>
  <c r="F302"/>
  <c r="G302"/>
  <c r="H302"/>
  <c r="I302"/>
  <c r="F303"/>
  <c r="G303"/>
  <c r="H303"/>
  <c r="I303"/>
  <c r="F304"/>
  <c r="G304"/>
  <c r="H304"/>
  <c r="I304"/>
  <c r="F305"/>
  <c r="G305"/>
  <c r="H305"/>
  <c r="I305"/>
  <c r="F306"/>
  <c r="G306"/>
  <c r="H306"/>
  <c r="I306"/>
  <c r="F307"/>
  <c r="G307"/>
  <c r="H307"/>
  <c r="I307"/>
  <c r="F308"/>
  <c r="G308"/>
  <c r="H308"/>
  <c r="I308"/>
  <c r="F309"/>
  <c r="G309"/>
  <c r="H309"/>
  <c r="I309"/>
  <c r="F310"/>
  <c r="G310"/>
  <c r="H310"/>
  <c r="I310"/>
  <c r="F311"/>
  <c r="G311"/>
  <c r="H311"/>
  <c r="I311"/>
  <c r="F312"/>
  <c r="G312"/>
  <c r="H312"/>
  <c r="I312"/>
  <c r="F313"/>
  <c r="G313"/>
  <c r="H313"/>
  <c r="I313"/>
  <c r="F314"/>
  <c r="G314"/>
  <c r="H314"/>
  <c r="I314"/>
  <c r="F315"/>
  <c r="G315"/>
  <c r="H315"/>
  <c r="I315"/>
  <c r="F316"/>
  <c r="G316"/>
  <c r="H316"/>
  <c r="I316"/>
  <c r="F317"/>
  <c r="G317"/>
  <c r="H317"/>
  <c r="I317"/>
  <c r="F318"/>
  <c r="G318"/>
  <c r="H318"/>
  <c r="I318"/>
  <c r="F319"/>
  <c r="G319"/>
  <c r="H319"/>
  <c r="I319"/>
  <c r="F320"/>
  <c r="G320"/>
  <c r="H320"/>
  <c r="I320"/>
  <c r="F321"/>
  <c r="G321"/>
  <c r="H321"/>
  <c r="I321"/>
  <c r="F322"/>
  <c r="G322"/>
  <c r="H322"/>
  <c r="I322"/>
  <c r="F323"/>
  <c r="G323"/>
  <c r="H323"/>
  <c r="I323"/>
  <c r="F324"/>
  <c r="G324"/>
  <c r="H324"/>
  <c r="I324"/>
  <c r="F325"/>
  <c r="G325"/>
  <c r="H325"/>
  <c r="I325"/>
  <c r="F326"/>
  <c r="G326"/>
  <c r="H326"/>
  <c r="I326"/>
  <c r="F327"/>
  <c r="G327"/>
  <c r="H327"/>
  <c r="I327"/>
  <c r="F328"/>
  <c r="G328"/>
  <c r="H328"/>
  <c r="I328"/>
  <c r="F329"/>
  <c r="G329"/>
  <c r="H329"/>
  <c r="I329"/>
  <c r="F330"/>
  <c r="G330"/>
  <c r="H330"/>
  <c r="I330"/>
  <c r="F331"/>
  <c r="G331"/>
  <c r="H331"/>
  <c r="I331"/>
  <c r="F332"/>
  <c r="G332"/>
  <c r="H332"/>
  <c r="I332"/>
  <c r="F333"/>
  <c r="G333"/>
  <c r="H333"/>
  <c r="I333"/>
  <c r="F334"/>
  <c r="G334"/>
  <c r="H334"/>
  <c r="I334"/>
  <c r="F335"/>
  <c r="G335"/>
  <c r="H335"/>
  <c r="I335"/>
  <c r="F336"/>
  <c r="G336"/>
  <c r="H336"/>
  <c r="I336"/>
  <c r="F337"/>
  <c r="G337"/>
  <c r="H337"/>
  <c r="I337"/>
  <c r="F338"/>
  <c r="G338"/>
  <c r="H338"/>
  <c r="I338"/>
  <c r="F339"/>
  <c r="G339"/>
  <c r="H339"/>
  <c r="I339"/>
  <c r="F340"/>
  <c r="G340"/>
  <c r="H340"/>
  <c r="I340"/>
  <c r="F341"/>
  <c r="G341"/>
  <c r="H341"/>
  <c r="I341"/>
  <c r="F342"/>
  <c r="G342"/>
  <c r="H342"/>
  <c r="I342"/>
  <c r="F343"/>
  <c r="G343"/>
  <c r="H343"/>
  <c r="I343"/>
  <c r="F344"/>
  <c r="G344"/>
  <c r="H344"/>
  <c r="I344"/>
  <c r="F345"/>
  <c r="G345"/>
  <c r="H345"/>
  <c r="I345"/>
  <c r="F346"/>
  <c r="G346"/>
  <c r="H346"/>
  <c r="I346"/>
  <c r="F347"/>
  <c r="G347"/>
  <c r="H347"/>
  <c r="I347"/>
  <c r="F348"/>
  <c r="G348"/>
  <c r="H348"/>
  <c r="I348"/>
  <c r="F349"/>
  <c r="G349"/>
  <c r="H349"/>
  <c r="I349"/>
  <c r="F350"/>
  <c r="G350"/>
  <c r="H350"/>
  <c r="I350"/>
  <c r="F351"/>
  <c r="G351"/>
  <c r="H351"/>
  <c r="I351"/>
  <c r="F352"/>
  <c r="G352"/>
  <c r="H352"/>
  <c r="I352"/>
  <c r="F353"/>
  <c r="G353"/>
  <c r="H353"/>
  <c r="I353"/>
  <c r="F354"/>
  <c r="G354"/>
  <c r="H354"/>
  <c r="I354"/>
  <c r="F355"/>
  <c r="G355"/>
  <c r="H355"/>
  <c r="I355"/>
  <c r="F356"/>
  <c r="G356"/>
  <c r="H356"/>
  <c r="I356"/>
  <c r="F357"/>
  <c r="G357"/>
  <c r="H357"/>
  <c r="I357"/>
  <c r="F358"/>
  <c r="G358"/>
  <c r="H358"/>
  <c r="I358"/>
  <c r="F359"/>
  <c r="G359"/>
  <c r="H359"/>
  <c r="I359"/>
  <c r="F360"/>
  <c r="G360"/>
  <c r="H360"/>
  <c r="I360"/>
  <c r="F361"/>
  <c r="G361"/>
  <c r="H361"/>
  <c r="I361"/>
  <c r="F362"/>
  <c r="G362"/>
  <c r="H362"/>
  <c r="I362"/>
  <c r="F363"/>
  <c r="G363"/>
  <c r="H363"/>
  <c r="I363"/>
  <c r="F364"/>
  <c r="G364"/>
  <c r="H364"/>
  <c r="I364"/>
  <c r="F365"/>
  <c r="G365"/>
  <c r="H365"/>
  <c r="I365"/>
  <c r="F366"/>
  <c r="G366"/>
  <c r="H366"/>
  <c r="I366"/>
  <c r="F367"/>
  <c r="G367"/>
  <c r="H367"/>
  <c r="I367"/>
  <c r="F368"/>
  <c r="G368"/>
  <c r="H368"/>
  <c r="I368"/>
  <c r="F369"/>
  <c r="G369"/>
  <c r="H369"/>
  <c r="I369"/>
  <c r="F370"/>
  <c r="G370"/>
  <c r="H370"/>
  <c r="I370"/>
  <c r="F371"/>
  <c r="G371"/>
  <c r="H371"/>
  <c r="I371"/>
  <c r="F372"/>
  <c r="G372"/>
  <c r="H372"/>
  <c r="I372"/>
  <c r="F373"/>
  <c r="G373"/>
  <c r="H373"/>
  <c r="I373"/>
  <c r="F374"/>
  <c r="G374"/>
  <c r="H374"/>
  <c r="I374"/>
  <c r="F375"/>
  <c r="G375"/>
  <c r="H375"/>
  <c r="I375"/>
  <c r="F376"/>
  <c r="G376"/>
  <c r="H376"/>
  <c r="I376"/>
  <c r="F377"/>
  <c r="G377"/>
  <c r="H377"/>
  <c r="I377"/>
  <c r="F378"/>
  <c r="G378"/>
  <c r="H378"/>
  <c r="I378"/>
  <c r="F379"/>
  <c r="G379"/>
  <c r="H379"/>
  <c r="I379"/>
  <c r="F380"/>
  <c r="G380"/>
  <c r="H380"/>
  <c r="I380"/>
  <c r="F381"/>
  <c r="G381"/>
  <c r="H381"/>
  <c r="I381"/>
  <c r="F382"/>
  <c r="G382"/>
  <c r="H382"/>
  <c r="I382"/>
  <c r="F383"/>
  <c r="G383"/>
  <c r="H383"/>
  <c r="I383"/>
  <c r="F384"/>
  <c r="G384"/>
  <c r="H384"/>
  <c r="I384"/>
  <c r="F385"/>
  <c r="G385"/>
  <c r="H385"/>
  <c r="I385"/>
  <c r="F386"/>
  <c r="G386"/>
  <c r="H386"/>
  <c r="I386"/>
  <c r="F387"/>
  <c r="G387"/>
  <c r="H387"/>
  <c r="I387"/>
  <c r="F388"/>
  <c r="G388"/>
  <c r="H388"/>
  <c r="I388"/>
  <c r="F389"/>
  <c r="G389"/>
  <c r="H389"/>
  <c r="I389"/>
  <c r="F390"/>
  <c r="G390"/>
  <c r="H390"/>
  <c r="I390"/>
  <c r="F391"/>
  <c r="G391"/>
  <c r="H391"/>
  <c r="I391"/>
  <c r="F392"/>
  <c r="G392"/>
  <c r="H392"/>
  <c r="I392"/>
  <c r="F393"/>
  <c r="G393"/>
  <c r="H393"/>
  <c r="I393"/>
  <c r="F394"/>
  <c r="G394"/>
  <c r="H394"/>
  <c r="I394"/>
  <c r="F395"/>
  <c r="G395"/>
  <c r="H395"/>
  <c r="I395"/>
  <c r="F396"/>
  <c r="G396"/>
  <c r="H396"/>
  <c r="I396"/>
  <c r="F397"/>
  <c r="G397"/>
  <c r="H397"/>
  <c r="I397"/>
  <c r="F398"/>
  <c r="G398"/>
  <c r="H398"/>
  <c r="I398"/>
  <c r="F399"/>
  <c r="G399"/>
  <c r="H399"/>
  <c r="I399"/>
  <c r="F400"/>
  <c r="G400"/>
  <c r="H400"/>
  <c r="I400"/>
  <c r="F401"/>
  <c r="G401"/>
  <c r="H401"/>
  <c r="I401"/>
  <c r="F12" i="4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402" i="6"/>
  <c r="G402"/>
  <c r="H402"/>
  <c r="I402"/>
  <c r="E12" i="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A2" i="9"/>
  <c r="A2" i="10"/>
  <c r="A1"/>
  <c r="D13"/>
  <c r="D20"/>
  <c r="D8"/>
  <c r="E319" i="4"/>
  <c r="I105" i="1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D27" i="7"/>
  <c r="D10"/>
  <c r="A2"/>
  <c r="A1"/>
  <c r="A1" i="4"/>
  <c r="A2"/>
  <c r="A2" i="6"/>
  <c r="A1"/>
  <c r="B9" i="1" l="1"/>
  <c r="B5" s="1"/>
  <c r="B10"/>
  <c r="B6" s="1"/>
  <c r="D32" i="7"/>
  <c r="D8" i="9"/>
  <c r="E7" i="4"/>
  <c r="F6"/>
  <c r="E6"/>
  <c r="F12" i="6"/>
  <c r="F7" s="1"/>
  <c r="F11"/>
  <c r="F6" s="1"/>
  <c r="F7" i="4"/>
  <c r="F8" l="1"/>
  <c r="D15" i="9" s="1"/>
  <c r="E8" i="4"/>
  <c r="C14" i="7" s="1"/>
  <c r="F8" i="6"/>
  <c r="C13" i="7" s="1"/>
  <c r="B7" i="1"/>
  <c r="C12" i="7" s="1"/>
  <c r="C18"/>
  <c r="C17" l="1"/>
  <c r="D19" s="1"/>
  <c r="C12" i="9"/>
  <c r="C11"/>
  <c r="D15" i="7"/>
  <c r="C10" i="9"/>
  <c r="D20" i="7" l="1"/>
  <c r="D29" s="1"/>
  <c r="D13" i="9"/>
  <c r="D20" s="1"/>
</calcChain>
</file>

<file path=xl/sharedStrings.xml><?xml version="1.0" encoding="utf-8"?>
<sst xmlns="http://schemas.openxmlformats.org/spreadsheetml/2006/main" count="746" uniqueCount="256">
  <si>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</si>
  <si>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</si>
  <si>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</si>
  <si>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</si>
  <si>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</si>
  <si>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</si>
  <si>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</si>
  <si>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</si>
  <si>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</si>
  <si>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</si>
  <si>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</si>
  <si>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</si>
  <si>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</si>
  <si>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</si>
  <si>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</si>
  <si>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</si>
  <si>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</si>
  <si>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</si>
  <si>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</si>
  <si>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</si>
  <si>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</si>
  <si>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</si>
  <si>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</si>
  <si>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</si>
  <si>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</si>
  <si>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</si>
  <si>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</si>
  <si>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</si>
  <si>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</si>
  <si>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</si>
  <si>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</si>
  <si>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</si>
  <si>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</si>
  <si>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</si>
  <si>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</si>
  <si>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</si>
  <si>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</si>
  <si>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</si>
  <si>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</si>
  <si>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</si>
  <si>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</si>
  <si>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</si>
  <si>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</si>
  <si>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</si>
  <si>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</si>
  <si>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X</t>
  </si>
  <si>
    <t>Device - Heavy Polaron Satellite Turret</t>
  </si>
  <si>
    <t>Device - Heavy Phaser Satellite Turret</t>
  </si>
  <si>
    <t>Current Actual Balances</t>
  </si>
  <si>
    <t>Device - Heavy Tetryon Satellite Turret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</si>
  <si>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</si>
  <si>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</si>
  <si>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</si>
  <si>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</si>
  <si>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</si>
  <si>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</si>
  <si>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</si>
  <si>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Device - Heavy Plasma Satellite Turret</t>
  </si>
  <si>
    <t>2nd Quarter -- April to June 2014</t>
  </si>
  <si>
    <t>Hirogen Lock Box</t>
  </si>
  <si>
    <t>Device - Heavy Antiproton Satellite Turret</t>
  </si>
  <si>
    <t>edoberto</t>
  </si>
  <si>
    <t>Undine Lock Box</t>
  </si>
  <si>
    <t>Phased Biomatter Burst Rifle Mk XI [CritD]x2 [CrtH]</t>
  </si>
  <si>
    <t>Fluidic Antiproton Energy Stream Rifle Mk XI [CritD]x2 [CrtH]</t>
  </si>
  <si>
    <t>4th Quarter -- October to December 2014</t>
  </si>
  <si>
    <t>Device - Heavy Disruptor Satellite Turret</t>
  </si>
  <si>
    <t>Romulan Ale</t>
  </si>
  <si>
    <t>Quantum Torpedo Launcher Mk VI [CrtD]x3</t>
  </si>
  <si>
    <t>Destabilizing Tetryon Dual Heavy Cannons Mk XI [CrtD] [CrtH] [Dmg]</t>
  </si>
  <si>
    <t>Communication Arrays</t>
  </si>
  <si>
    <t>Disruptor Cannon Mk V [Acc]</t>
  </si>
  <si>
    <t>Lowfat Egg Nog</t>
  </si>
  <si>
    <t>Snaildoodles</t>
  </si>
  <si>
    <t>Last Year's Fruitcake</t>
  </si>
  <si>
    <t>Xindi Science Kit Mk XI [Part] [Weapon] [ExpHit]</t>
  </si>
  <si>
    <t>Thoron Particle</t>
  </si>
  <si>
    <t>Hexafluorine Gas</t>
  </si>
  <si>
    <t>Tritanium</t>
  </si>
  <si>
    <t>Hydrazine Gas</t>
  </si>
  <si>
    <t>Duranium</t>
  </si>
  <si>
    <t>Trionium Gas</t>
  </si>
  <si>
    <t>Magnesite</t>
  </si>
  <si>
    <t>Delta Expedition Science Kit Mk XI [Part] [Threat] [CritX]</t>
  </si>
  <si>
    <t>Special Requisition Pack - Mirror Universe Assault Cruiser</t>
  </si>
  <si>
    <t>Special Requisition Pack - Mirror Universe Star Cruiser</t>
  </si>
  <si>
    <t>Datachip - The Path to 2409, Vol. 14, Ch. 2</t>
  </si>
  <si>
    <t>Fluidic Tactical Kit Mk XII [Threat] [Weapon] [PsiBuff]</t>
  </si>
  <si>
    <t>Phased Biomatter Needle Pistol Mk XI [CritD]x2 [DoT3]</t>
  </si>
  <si>
    <t>Special Requisition Pack - Mirror Escort Retrofit</t>
  </si>
  <si>
    <t>Polaron Dual Pistols Mk XII [KB3]</t>
  </si>
  <si>
    <t>Component - Particle Alignment Matrix</t>
  </si>
  <si>
    <t>Nanite Disruptor Beam Array Mk XI [Acc]x2 [Dmg]</t>
  </si>
  <si>
    <t>Nanite Disruptor Beam Array Mk XI [Acc] [Dmg]x2</t>
  </si>
  <si>
    <t>Nanite Disruptor Beam Array Mk XI [Acc] [CrtH] [Dmg]</t>
  </si>
  <si>
    <t>Nanite Disruptor Compression Pistol Mk XI [CritD] [CrtH] [Dmg]</t>
  </si>
  <si>
    <t>Nanite Disruptor Split Beam Rifle Mk XI [CritD]x2 [Dmg]</t>
  </si>
  <si>
    <t>Nanite Disruptor Assault Minigun Mk XI [CrtH]x2 [KB3]</t>
  </si>
  <si>
    <t>Nanite Disruptor Dual Beam Bank Mk XI [CrtD] [CrtH] [Dmg]</t>
  </si>
  <si>
    <t>Engineering Kit - Support Technician Mk VI</t>
  </si>
  <si>
    <t>Nanite Disruptor Dual Heavy Cannons Mk XI [Acc] [CrtD] [Dmg]</t>
  </si>
  <si>
    <t>Nanite Disruptor Cannon Mk XI [Acc] [CrtD]x2</t>
  </si>
  <si>
    <t>Nanite Disruptor Turret Mk XII [Acc]x2 [CrtH]</t>
  </si>
  <si>
    <t>Nanite Disruptor Dual Cannons Mk XII [CrtH] [Dmg]x2</t>
  </si>
  <si>
    <t>Nanite Disruptor Cannon Mk XI [CrtD]x3</t>
  </si>
  <si>
    <t>Nanite Disruptor Assault Minigun Mk XII [CrtH] [Dmg] [DoT3]</t>
  </si>
  <si>
    <t>Nanite Disruptor Wide Beam Pistol Mk XI [CritD] [Dmg] [KB3]</t>
  </si>
  <si>
    <t>Nanite Disruptor Pulsewave Assault Mk XI [CrtH]x2 [DoT3]</t>
  </si>
  <si>
    <t>Datachip - The Path to 2409, Vol. 5, Ch. 1</t>
  </si>
  <si>
    <t>Datachip - The Path to 2409, Vol. 19, Ch. 1</t>
  </si>
  <si>
    <t>Destabilizing Tetryon Dual Heavy Cannons Mk XI [CrtH] [Dmg]x2</t>
  </si>
  <si>
    <t>Delta Expedition Tactical Kit Mk XII [Grenade] [Threat] [CritD]</t>
  </si>
  <si>
    <t>Disruptor Blast Assault Mk XII [CrtH] [DoT3]</t>
  </si>
  <si>
    <t>Nanite Disruptor Compression Pistol Mk XII [CritD]x2 [KB3]</t>
  </si>
  <si>
    <t>Nanite Disruptor Split Beam Rifle Mk XII [CrtH] [Dmg] [KB3]</t>
  </si>
  <si>
    <t>Nanite Disruptor Assault Minigun Mk XII [CritD] [CrtH] [KB3]</t>
  </si>
  <si>
    <t>Quantum Torpedo Launcher Mk XII [Dmg]</t>
  </si>
  <si>
    <t>Recoil Compensating Armor Mk XII [PhaDis] [PlaTet]</t>
  </si>
  <si>
    <t>crossedkatana</t>
  </si>
  <si>
    <t>Mechanic Kit Module - Chroniton Mine Barrier Mk XI</t>
  </si>
  <si>
    <t>Assault Kit Module - Sweeping Strikes Mk XIII</t>
  </si>
  <si>
    <t>Phased Biomatter Projection Rifle Mk XI [CrtH]x3</t>
  </si>
  <si>
    <t>Nanite Disruptor Pulsewave Assault Mk XI [CritD]x2 [KB3]</t>
  </si>
  <si>
    <t>Nanite Disruptor Compression Pistol Mk XI [CritD]x2 [Dmg]</t>
  </si>
  <si>
    <t>Verteron Particle</t>
  </si>
  <si>
    <t>agathon55</t>
  </si>
  <si>
    <t>metrikon</t>
  </si>
  <si>
    <t>Nanite Disruptor Pulsewave Assault Mk XI [CritD]x2 [DoT3]</t>
  </si>
  <si>
    <t>Vulcan Meditation Incense</t>
  </si>
  <si>
    <t>Andorian Sleigh Bells</t>
  </si>
  <si>
    <t>Bajoran Gratitude Beads</t>
  </si>
  <si>
    <t>Trixian Bubble Candy</t>
  </si>
  <si>
    <t>Terran Holiday Ornament</t>
  </si>
  <si>
    <t>Bolian Candles</t>
  </si>
  <si>
    <t>Targ Fur Earmuffs</t>
  </si>
  <si>
    <t>Quantum Torpedo Launcher Mk XII [Acc]</t>
  </si>
  <si>
    <t>Quantum Torpedo Launcher Mk XI [Dmg]</t>
  </si>
  <si>
    <t>Delta Expedition Lock Box</t>
  </si>
  <si>
    <t>Datachip - The Path to 2409, Vol. 24, Ch. 5</t>
  </si>
  <si>
    <t>Fluidic Antiproton Dual Cannons Mk XI [Acc]x2 [CrtD]</t>
  </si>
  <si>
    <t>Nanite Disruptor Compression Pistol Mk XI [CrtH] [Dmg]x2</t>
  </si>
  <si>
    <t>Recoil Compensating Armor Mk XI [Dis] [Pla]</t>
  </si>
  <si>
    <t>Polaron Split Beam Rifle Mk X [KB3]</t>
  </si>
  <si>
    <t>Plasma Compression Pistol Mk X [Dmg]x2</t>
  </si>
  <si>
    <t>Nanite Disruptor High Density Beam Rifle Mk XI [CritD] [Dmg] [DoT3]</t>
  </si>
  <si>
    <t>Xindi Science Kit Mk XII [Medic] [Threat] [ExpDur]</t>
  </si>
  <si>
    <t>Xindi Science Kit Mk XII [Medic] [Will] [ExpDmg]</t>
  </si>
  <si>
    <t>Delta Expedition Science Kit Mk XII [Logic] [Threat] [CritD]</t>
  </si>
  <si>
    <t>Xindi Science Kit Mk XI [Part] [Threat] [ExpHit]</t>
  </si>
  <si>
    <t>Fluidic Tactical Kit Mk XI [Armor] [Squad] [PsiDmg]</t>
  </si>
  <si>
    <t>Fluidic Tactical Kit Mk XII [Combat] [Grenade] [PsiBuff]</t>
  </si>
  <si>
    <t>Vaadwaur Polaron Blast Assault Mk XII [CritD] [CrtH] [Dmg]</t>
  </si>
  <si>
    <t>Nanite Disruptor Pulsewave Assault Mk XI [CritD] [Dmg] [KB3]</t>
  </si>
  <si>
    <t>Strategic Kit Module - Suppressing Fire Mk XIII</t>
  </si>
  <si>
    <t>Mechanic Kit Module - Weapons Malfunction Mk XIII</t>
  </si>
  <si>
    <t>Vaadwaur Polaron Cannon Mk XII [CrtH] [Dmg]x2</t>
  </si>
  <si>
    <t>Vulcan Lirpa Mk XI [CritD]x2 [CrtH]</t>
  </si>
  <si>
    <t>Phaser Sniper Rifle Mk XI [CrtH]x2 [DoT3]</t>
  </si>
  <si>
    <t>Nanite Disruptor Assault Minigun Mk XII [CritD]x2 [CrtH]</t>
  </si>
  <si>
    <t>Delta Expedition Science Kit Mk XI [Logic] [Shield] [CritH]</t>
  </si>
  <si>
    <t>Nanite Disruptor Cannon Mk XI [CrtD] [CrtH] [Dmg]</t>
  </si>
  <si>
    <t>Nanite Disruptor Turret Mk XI [Acc]x2 [CrtH]</t>
  </si>
  <si>
    <t>Nanite Disruptor Dual Heavy Cannons Mk XI [CrtD] [CrtH]x2</t>
  </si>
  <si>
    <t>Nanite Disruptor Dual Beam Bank Mk XI [Acc]x2 [Dmg]</t>
  </si>
  <si>
    <t>Nanite Disruptor Dual Cannons Mk XII [Acc]x2 [CrtH]</t>
  </si>
  <si>
    <t>Folcwin</t>
  </si>
  <si>
    <t>Constriction Anchor</t>
  </si>
  <si>
    <t>Temporal Lock Box</t>
  </si>
  <si>
    <t>Science Kit Mk XII [Armor] [Medic] [Threat]</t>
  </si>
  <si>
    <t>Special Requisition Pack - Mirror Universe Reconnaissance Science Vessel</t>
  </si>
  <si>
    <t>Destabilizing Tetryon Dual Heavy Cannons Mk XI [Acc]x2 [Dmg]</t>
  </si>
  <si>
    <t>Vaadwaur Polaron Cannon Mk XII [Acc] [CrtD] [Dmg]</t>
  </si>
  <si>
    <t>Corrosive Plasma Dual Heavy Cannons Mk XII [Acc] [CrtH] [Dmg]</t>
  </si>
  <si>
    <t>Vaadwaur Polaron Blast Assault Mk XII [CritD] [Dmg]x2</t>
  </si>
  <si>
    <t>Polaron Dual Cannons Mk XII [CrtD] [Dmg]x2</t>
  </si>
  <si>
    <t>Antiproton Cannon Mk XII [Dmg]</t>
  </si>
  <si>
    <t>Nanite Disruptor Dual Heavy Cannons Mk XI [Acc]x3</t>
  </si>
  <si>
    <t>Vaadwaur Lock Box</t>
  </si>
  <si>
    <t>Nanite Disruptor Wide Beam Pistol Mk XI [CritD] [Dmg]x2</t>
  </si>
  <si>
    <t>drknight48</t>
  </si>
  <si>
    <t>Science Kit Mk XI [Part] [Logic] [Shield]</t>
  </si>
  <si>
    <t>Nanite Disruptor Split Beam Rifle Mk XI [CritD]x2 [DoT3]</t>
  </si>
  <si>
    <t>Nanite Disruptor Compression Pistol Mk XII [CrtH] [Dmg] [KB3]</t>
  </si>
  <si>
    <t>Corrosive Plasma High Density Beam Rifle Mk XI [CrtH] [Dmg] [DoT3]</t>
  </si>
  <si>
    <t>Console - Engineering - RCS Accelerator Mk XII</t>
  </si>
  <si>
    <t>Neutrino Deflector Array Mk XI [PrtG] [Em]</t>
  </si>
  <si>
    <t>Console - Tactical - Variable Geometry Detonators Mk XII</t>
  </si>
  <si>
    <t>Nanite Disruptor Dual Beam Bank Mk XI [CrtD] [Dmg]x2</t>
  </si>
  <si>
    <t>Nanite Disruptor Turret Mk XI [CrtD] [CrtH]x2</t>
  </si>
  <si>
    <t>Nanite Disruptor Dual Cannons Mk XII [Acc] [CrtD]x2</t>
  </si>
  <si>
    <t>Fluidic Antiproton Assault Dense Beam Mk XI [CritD] [Dmg]x2</t>
  </si>
  <si>
    <t>Nanite Disruptor Compression Pistol Mk XII [Dmg]x3</t>
  </si>
  <si>
    <t>Critical Components</t>
  </si>
  <si>
    <t>Integrated Targeting Armor Mk XI [Dis] [Pla]</t>
  </si>
  <si>
    <t>Console - Tactical - Disruptor Induction Coil Mk XI</t>
  </si>
  <si>
    <t>Nanite Disruptor Wide Beam Pistol Mk XII [Dmg]x3</t>
  </si>
  <si>
    <t>Nanite Disruptor Assault Minigun Mk XII [CritD] [CrtH] [Dmg]</t>
  </si>
  <si>
    <t>Tholian Equipment Requisition - Standard</t>
  </si>
  <si>
    <t>Nanite Disruptor Compression Pistol Mk XII [CrtH] [Dmg] [DoT3]</t>
  </si>
  <si>
    <t>Destabilizing Tetryon Beam Array Mk XI [Acc]x2 [CrtD]</t>
  </si>
  <si>
    <t>Covariant Shield Array Mk II [Cap]</t>
  </si>
  <si>
    <t>Overcharged Warp Core Mk V [Coi]</t>
  </si>
  <si>
    <t>Deteriorating Secondary Deflector Mk II [-Recharge] [FlwC] [PrtG]</t>
  </si>
  <si>
    <t>Vaadwaur Polaron Sniper Rifle Mk XII [CritD]x2 [DoT3]</t>
  </si>
  <si>
    <t>Special Requisition Pack - Mirror Universe Deep Space Science Vessel</t>
  </si>
  <si>
    <t>Phased Tetryon Compression Pistol Mk XI [CrtH]x2</t>
  </si>
  <si>
    <t>Phaser Dual Heavy Cannons Mk XII [Acc]x2</t>
  </si>
  <si>
    <t>Phaser Cannon Mk XII [Acc]x3</t>
  </si>
  <si>
    <t>Command Subspace Interception III</t>
  </si>
  <si>
    <t>D</t>
  </si>
  <si>
    <t>Nanite Disruptor High Density Beam Rifle Mk XII [CrtH]x2 [KB3]</t>
  </si>
  <si>
    <t>Nanite Disruptor Wide Beam Pistol Mk XII [CrtH] [Dmg] [DoT3]</t>
  </si>
  <si>
    <t>Fluidic Antiproton Energy Stream Rifle Mk XII [CritD]x2 [DoT3]</t>
  </si>
  <si>
    <t>Vaadwaur Polaron Sniper Rifle Mk XII [CritD] [CrtH]x2</t>
  </si>
  <si>
    <t>Vaadwaur Polaron Assault Minigun Mk XII [CrtH] [Dmg]x2</t>
  </si>
  <si>
    <t>Fluidic Antiproton Energy Stream Rifle Mk XI [CrtH] [Dmg]x2</t>
  </si>
  <si>
    <t>Fluidic Antiproton Assault Dense Beam Mk XII [Dmg]x2 [KB3]</t>
  </si>
  <si>
    <t>Polaron Turret Mk XI [CrtD] [Dmg]</t>
  </si>
  <si>
    <t>Console - Tactical - Polaron Phase Modulator Mk XI (Rare)</t>
  </si>
  <si>
    <t>Delta Expedition Tactical Kit Mk XII [Threat] [Weapon] [CritX]</t>
  </si>
  <si>
    <t>Fluidic Tactical Kit Mk XII [Shield] [Weapon] [PsiDmg]</t>
  </si>
  <si>
    <t>Xindi Engineering Kit Mk XII [Demo] [Will] [ExpDur]</t>
  </si>
  <si>
    <t>Training Manual - Engineering - Emergency Power to Weapons I</t>
  </si>
  <si>
    <t>Console - Science - Shield Emitter Amplifier Mk XI</t>
  </si>
  <si>
    <t>Tetryon Cannon Mk X [Dmg]x3</t>
  </si>
  <si>
    <t>Phaser Cannon Mk X [Acc]x2 [CrtD]</t>
  </si>
  <si>
    <t>junkiere</t>
  </si>
  <si>
    <t>Phased Biomatter Burst Rifle Mk XI [CritD] [CrtH] [Dmg]</t>
  </si>
  <si>
    <t>Tetryon Turret Mk XI [Acc]x2</t>
  </si>
  <si>
    <t>Tetryon Beam Array Mk X [Dmg]x2</t>
  </si>
  <si>
    <t>Phaser Cannon Mk XII [Dmg]x3</t>
  </si>
  <si>
    <t>Special Requisition Pack - Mirror Universe Advanced Escort</t>
  </si>
  <si>
    <t>Datachip - The Path to 2409, Vol. 3, Ch. 3</t>
  </si>
  <si>
    <t>Xindi Science Kit Mk XII [Phys] [Will] [ExpHit]</t>
  </si>
  <si>
    <t>Console - Tactical - Warhead Yield Chamber Mk XII</t>
  </si>
  <si>
    <t>Plasma Dual Heavy Cannons Mk X [CrtH] [Dmg]</t>
  </si>
  <si>
    <t>Vaadwaur Polaron Cannon Mk XII [CrtD] [Dmg]x2</t>
  </si>
  <si>
    <t>Vaadwaur Polaron Dual Pistols Mk XII [CrtH] [Dmg] [KB3]</t>
  </si>
  <si>
    <t>Vaadwaur Polaron Sniper Rifle Mk XII [CritD] [CrtH] [Dmg]</t>
  </si>
  <si>
    <t>Vaadwaur Polaron Assault Minigun Mk XII [CritD] [Dmg]x2</t>
  </si>
  <si>
    <t>Vaadwaur Polaron Compression Bolt Pistol Mk XII [CritD] [Dmg]x2</t>
  </si>
  <si>
    <t>Antiproton Beam Array Mk II [CrtD] [Dmg] [Snare]</t>
  </si>
  <si>
    <t>Strategic Kit Module - Suppressing Fire Mk XII</t>
  </si>
  <si>
    <t>Fabrication Kit Module - Seeker Drone Mk XI</t>
  </si>
  <si>
    <t>Fabrication Kit Module - Medical Generator Mk XIII</t>
  </si>
  <si>
    <t>Disruptor Turret Mk X [CrtH] [Dmg]x2</t>
  </si>
  <si>
    <t>blingdenston</t>
  </si>
  <si>
    <t>DangerAce</t>
  </si>
  <si>
    <t>Vaadwaur Polaron Sniper Rifle Mk XII [CritD] [CrtH] [DoT3]</t>
  </si>
  <si>
    <t>Vaadwaur Polaron Blast Assault Mk XII [Dmg]x2 [KB3]</t>
  </si>
  <si>
    <t>Console - Engineering - Plasma Distribution Manifold Mk XI</t>
  </si>
  <si>
    <t>Vaadwaur Polaron Assault Minigun Mk XII [CritD] [CrtH] [Dmg]</t>
  </si>
  <si>
    <t>Nanite Disruptor Assault Minigun Mk XI [CritD]x2 [CrtH]</t>
  </si>
  <si>
    <t>Vaadwaur Polaron Full Auto Rifle Mk XII [CrtH] [Dmg] [DoT3]</t>
  </si>
  <si>
    <t>Training Manual - Engineering - Emergency Power to Weapons II</t>
  </si>
  <si>
    <t>1s Quarter -- January to March 2015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</si>
</sst>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 applyBorder="1" applyAlignment="1">
      <alignment horizontal="center"/>
    </xf>
    <xf numFmtId="0" fontId="9" fillId="5" borderId="0" xfId="7"/>
    <xf numFmtId="0" fontId="9" fillId="5" borderId="1" xfId="7" applyBorder="1" applyAlignment="1">
      <alignment horizontal="center"/>
    </xf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37" fontId="2" fillId="0" borderId="7" xfId="1" applyNumberFormat="1" applyFont="1" applyBorder="1"/>
    <xf numFmtId="37" fontId="2" fillId="0" borderId="9" xfId="1" applyNumberFormat="1" applyFont="1" applyBorder="1"/>
    <xf numFmtId="164" fontId="9" fillId="5" borderId="0" xfId="7" applyNumberFormat="1" applyBorder="1" applyAlignment="1">
      <alignment horizontal="center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165" fontId="11" fillId="0" borderId="0" xfId="2" applyNumberFormat="1" applyFont="1" applyAlignment="1"/>
    <xf numFmtId="0" fontId="0" fillId="0" borderId="0" xfId="0" applyNumberFormat="1" applyBorder="1" applyAlignment="1">
      <alignment horizontal="center"/>
    </xf>
    <xf numFmtId="37" fontId="2" fillId="0" borderId="0" xfId="1" applyNumberFormat="1" applyFont="1" applyBorder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37" fontId="9" fillId="8" borderId="13" xfId="10" applyNumberFormat="1" applyBorder="1"/>
    <xf numFmtId="37" fontId="0" fillId="0" borderId="14" xfId="0" applyNumberFormat="1" applyBorder="1"/>
    <xf numFmtId="0" fontId="0" fillId="6" borderId="0" xfId="8" applyFont="1"/>
    <xf numFmtId="0" fontId="0" fillId="6" borderId="0" xfId="8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41" fontId="6" fillId="0" borderId="0" xfId="4" applyNumberFormat="1" applyFill="1"/>
    <xf numFmtId="0" fontId="6" fillId="2" borderId="13" xfId="4" applyBorder="1"/>
    <xf numFmtId="37" fontId="6" fillId="2" borderId="14" xfId="4" applyNumberFormat="1" applyBorder="1"/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14" fontId="0" fillId="0" borderId="0" xfId="0" applyNumberFormat="1"/>
    <xf numFmtId="0" fontId="0" fillId="0" borderId="6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165" fontId="12" fillId="10" borderId="0" xfId="1" applyNumberFormat="1" applyFont="1" applyFill="1"/>
    <xf numFmtId="0" fontId="0" fillId="0" borderId="0" xfId="0" applyFont="1"/>
    <xf numFmtId="43" fontId="0" fillId="0" borderId="0" xfId="1" applyFont="1"/>
    <xf numFmtId="43" fontId="0" fillId="0" borderId="0" xfId="0" applyNumberFormat="1"/>
    <xf numFmtId="0" fontId="8" fillId="4" borderId="15" xfId="6" applyBorder="1" applyAlignment="1">
      <alignment horizontal="center" vertical="center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0" fontId="9" fillId="5" borderId="0" xfId="7" applyNumberFormat="1" applyBorder="1" applyAlignment="1">
      <alignment horizontal="center"/>
    </xf>
    <xf numFmtId="0" fontId="9" fillId="5" borderId="1" xfId="7" applyNumberFormat="1" applyBorder="1" applyAlignment="1">
      <alignment horizontal="center"/>
    </xf>
    <xf numFmtId="0" fontId="9" fillId="5" borderId="0" xfId="7" applyBorder="1" applyAlignment="1">
      <alignment horizontal="center"/>
    </xf>
    <xf numFmtId="0" fontId="9" fillId="5" borderId="1" xfId="7" applyBorder="1" applyAlignment="1">
      <alignment horizontal="center"/>
    </xf>
    <xf numFmtId="165" fontId="9" fillId="5" borderId="0" xfId="7" applyNumberFormat="1" applyBorder="1" applyAlignment="1">
      <alignment horizontal="center"/>
    </xf>
    <xf numFmtId="165" fontId="9" fillId="5" borderId="1" xfId="7" applyNumberFormat="1" applyBorder="1" applyAlignment="1">
      <alignment horizontal="center"/>
    </xf>
    <xf numFmtId="165" fontId="4" fillId="0" borderId="0" xfId="2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3" applyNumberFormat="1" applyAlignment="1">
      <alignment horizontal="center"/>
    </xf>
    <xf numFmtId="165" fontId="9" fillId="8" borderId="4" xfId="10" applyNumberFormat="1" applyBorder="1" applyAlignment="1">
      <alignment horizontal="center"/>
    </xf>
    <xf numFmtId="165" fontId="9" fillId="8" borderId="5" xfId="10" applyNumberFormat="1" applyBorder="1" applyAlignment="1">
      <alignment horizontal="center"/>
    </xf>
    <xf numFmtId="0" fontId="9" fillId="5" borderId="0" xfId="7" applyAlignment="1">
      <alignment horizontal="center" wrapText="1"/>
    </xf>
    <xf numFmtId="0" fontId="9" fillId="5" borderId="1" xfId="7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1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3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Title" xfId="2" builtinId="1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CF01B2"/>
      <color rgb="FFD236B1"/>
      <color rgb="FF008FFA"/>
      <color rgb="FF0086EA"/>
      <color rgb="FF00EA6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/Google%20Drive/Fleet%20Bank%20-%20Qtr%203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s"/>
      <sheetName val="14Q3"/>
      <sheetName val="14Q2"/>
      <sheetName val="14Q1"/>
      <sheetName val="13Q4"/>
    </sheetNames>
    <sheetDataSet>
      <sheetData sheetId="0">
        <row r="1">
          <cell r="A1" t="str">
            <v>12th Fleet Quarterly Bank Report</v>
          </cell>
        </row>
        <row r="2">
          <cell r="A2" t="str">
            <v>3rd Quarter -- July to September 2014</v>
          </cell>
        </row>
        <row r="7">
          <cell r="B7">
            <v>33606500</v>
          </cell>
        </row>
      </sheetData>
      <sheetData sheetId="1">
        <row r="8">
          <cell r="F8">
            <v>2452264</v>
          </cell>
        </row>
      </sheetData>
      <sheetData sheetId="2">
        <row r="8">
          <cell r="E8">
            <v>2830901</v>
          </cell>
          <cell r="F8">
            <v>-10000000</v>
          </cell>
        </row>
      </sheetData>
      <sheetData sheetId="3">
        <row r="7">
          <cell r="A7">
            <v>41823</v>
          </cell>
          <cell r="C7">
            <v>299890679</v>
          </cell>
        </row>
        <row r="8">
          <cell r="A8">
            <v>41823</v>
          </cell>
          <cell r="C8">
            <v>5635136</v>
          </cell>
        </row>
        <row r="9">
          <cell r="A9">
            <v>41823</v>
          </cell>
          <cell r="C9">
            <v>36417096</v>
          </cell>
        </row>
        <row r="24">
          <cell r="A24">
            <v>41917</v>
          </cell>
          <cell r="C24">
            <v>309728297</v>
          </cell>
        </row>
        <row r="25">
          <cell r="A25">
            <v>41917</v>
          </cell>
          <cell r="C25">
            <v>5901136</v>
          </cell>
        </row>
        <row r="26">
          <cell r="A26">
            <v>41917</v>
          </cell>
          <cell r="C26">
            <v>55203143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90"/>
  <sheetViews>
    <sheetView topLeftCell="A2" zoomScaleNormal="100" workbookViewId="0">
      <pane ySplit="11" topLeftCell="A280" activePane="bottomLeft" state="frozenSplit"/>
      <selection activeCell="A2" sqref="A2"/>
      <selection pane="bottomLeft" activeCell="F303" sqref="F303"/>
    </sheetView>
  </sheetViews>
  <sheetFormatPr defaultRowHeight="15"/>
  <cols>
    <col min="1" max="1" width="43.5703125" customWidth="1"/>
    <col min="2" max="2" width="12.140625" style="3" customWidth="1"/>
    <col min="3" max="3" width="5" style="2" customWidth="1"/>
    <col min="4" max="4" width="6.42578125" style="4" customWidth="1"/>
    <col min="5" max="5" width="5" customWidth="1"/>
    <col min="6" max="6" width="8.5703125" style="1" customWidth="1"/>
    <col min="7" max="7" width="8" style="1" customWidth="1"/>
    <col min="8" max="8" width="8.28515625" style="1" customWidth="1"/>
    <col min="9" max="10" width="10.5703125" bestFit="1" customWidth="1"/>
    <col min="11" max="11" width="10.42578125" customWidth="1"/>
    <col min="12" max="12" width="9.7109375" customWidth="1"/>
  </cols>
  <sheetData>
    <row r="1" spans="1:12" ht="22.5">
      <c r="A1" s="89" t="s">
        <v>50</v>
      </c>
      <c r="B1" s="89"/>
      <c r="C1" s="89"/>
      <c r="D1" s="89"/>
    </row>
    <row r="2" spans="1:12" ht="18.75">
      <c r="A2" s="90" t="s">
        <v>255</v>
      </c>
      <c r="B2" s="90"/>
      <c r="C2" s="90"/>
      <c r="D2" s="90"/>
    </row>
    <row r="3" spans="1:12" ht="20.25" thickBot="1">
      <c r="A3" s="91" t="s">
        <v>19</v>
      </c>
      <c r="B3" s="91"/>
      <c r="C3" s="91"/>
      <c r="D3" s="91"/>
    </row>
    <row r="4" spans="1:12" ht="15.75" thickTop="1">
      <c r="A4" s="34" t="s">
        <v>27</v>
      </c>
      <c r="B4" s="35"/>
    </row>
    <row r="5" spans="1:12">
      <c r="A5" s="12" t="s">
        <v>16</v>
      </c>
      <c r="B5" s="37">
        <f>SUM(K13:K390)+B9</f>
        <v>32420565</v>
      </c>
      <c r="K5" s="42"/>
    </row>
    <row r="6" spans="1:12">
      <c r="A6" s="12" t="s">
        <v>8</v>
      </c>
      <c r="B6" s="38">
        <f>SUM(L13:L390)+B10</f>
        <v>3503000</v>
      </c>
    </row>
    <row r="7" spans="1:12" ht="15.75" thickBot="1">
      <c r="A7" s="13" t="s">
        <v>6</v>
      </c>
      <c r="B7" s="39">
        <f>SUM(B5:B6)</f>
        <v>35923565</v>
      </c>
      <c r="G7" s="32"/>
      <c r="H7" s="33"/>
    </row>
    <row r="8" spans="1:12">
      <c r="A8" s="92" t="s">
        <v>13</v>
      </c>
      <c r="B8" s="93"/>
      <c r="G8" s="32"/>
      <c r="H8" s="33"/>
    </row>
    <row r="9" spans="1:12">
      <c r="A9" s="74" t="s">
        <v>16</v>
      </c>
      <c r="B9" s="26">
        <f>SUM(I13:I390)</f>
        <v>0</v>
      </c>
      <c r="G9" s="32"/>
      <c r="H9" s="33"/>
    </row>
    <row r="10" spans="1:12" ht="15.75" thickBot="1">
      <c r="A10" s="75" t="s">
        <v>8</v>
      </c>
      <c r="B10" s="27">
        <f>SUM(J13:J390)</f>
        <v>0</v>
      </c>
      <c r="G10" s="32"/>
      <c r="H10" s="33"/>
    </row>
    <row r="11" spans="1:12" ht="15" customHeight="1">
      <c r="A11" s="85" t="s">
        <v>1</v>
      </c>
      <c r="B11" s="87" t="s">
        <v>0</v>
      </c>
      <c r="C11" s="83" t="s">
        <v>2</v>
      </c>
      <c r="D11" s="94" t="s">
        <v>41</v>
      </c>
      <c r="E11" s="20"/>
      <c r="F11" s="81" t="s">
        <v>28</v>
      </c>
      <c r="G11" s="29" t="s">
        <v>4</v>
      </c>
      <c r="H11" s="28" t="s">
        <v>4</v>
      </c>
      <c r="I11" s="21" t="s">
        <v>21</v>
      </c>
      <c r="J11" s="21"/>
      <c r="K11" s="21" t="s">
        <v>3</v>
      </c>
      <c r="L11" s="21"/>
    </row>
    <row r="12" spans="1:12">
      <c r="A12" s="86"/>
      <c r="B12" s="88"/>
      <c r="C12" s="84"/>
      <c r="D12" s="95"/>
      <c r="E12" s="22" t="s">
        <v>8</v>
      </c>
      <c r="F12" s="82"/>
      <c r="G12" s="30" t="s">
        <v>12</v>
      </c>
      <c r="H12" s="28" t="s">
        <v>24</v>
      </c>
      <c r="I12" s="21" t="s">
        <v>20</v>
      </c>
      <c r="J12" s="21" t="s">
        <v>8</v>
      </c>
      <c r="K12" s="21" t="s">
        <v>20</v>
      </c>
      <c r="L12" s="21" t="s">
        <v>8</v>
      </c>
    </row>
    <row r="13" spans="1:12" ht="15.75" thickBot="1">
      <c r="A13" t="s">
        <v>72</v>
      </c>
      <c r="B13" s="3">
        <v>2000</v>
      </c>
      <c r="C13" s="2">
        <v>10</v>
      </c>
      <c r="D13" s="4" t="s">
        <v>209</v>
      </c>
      <c r="E13" s="80"/>
      <c r="F13" s="1">
        <v>42010</v>
      </c>
      <c r="G13" s="1">
        <v>42014</v>
      </c>
      <c r="H13" s="1">
        <v>42076</v>
      </c>
      <c r="I13" t="str">
        <f t="shared" ref="I13:I58" si="0">IF(AND(ISBLANK($E13),NOT(ISBLANK($B13)),$D13="S"),$B13,"")</f>
        <v/>
      </c>
      <c r="J13" t="str">
        <f t="shared" ref="J13:J58" si="1">IF(AND($E13="X",NOT(ISBLANK($B13)),$D13="S"),$B13,"")</f>
        <v/>
      </c>
      <c r="K13">
        <f t="shared" ref="K13:K58" si="2">IF(AND(ISBLANK($E13),NOT(ISBLANK($B13)),$D13="D"),$B13,"")</f>
        <v>2000</v>
      </c>
      <c r="L13" t="str">
        <f t="shared" ref="L13:L58" si="3">IF(AND($E13="X",NOT(ISBLANK($B13)),$D13="D"),$B13,"")</f>
        <v/>
      </c>
    </row>
    <row r="14" spans="1:12" ht="16.5" thickTop="1" thickBot="1">
      <c r="A14" t="s">
        <v>73</v>
      </c>
      <c r="B14" s="3">
        <v>1000</v>
      </c>
      <c r="C14" s="2">
        <v>8</v>
      </c>
      <c r="D14" s="4" t="s">
        <v>209</v>
      </c>
      <c r="E14" s="8"/>
      <c r="F14" s="1">
        <v>42010</v>
      </c>
      <c r="G14" s="1">
        <v>42011</v>
      </c>
      <c r="H14" s="1">
        <v>42076</v>
      </c>
      <c r="I14" t="str">
        <f t="shared" si="0"/>
        <v/>
      </c>
      <c r="J14" t="str">
        <f t="shared" si="1"/>
        <v/>
      </c>
      <c r="K14">
        <f t="shared" si="2"/>
        <v>1000</v>
      </c>
      <c r="L14" t="str">
        <f t="shared" si="3"/>
        <v/>
      </c>
    </row>
    <row r="15" spans="1:12" ht="16.5" thickTop="1" thickBot="1">
      <c r="A15" t="s">
        <v>74</v>
      </c>
      <c r="B15" s="3">
        <v>90</v>
      </c>
      <c r="C15" s="2">
        <v>10</v>
      </c>
      <c r="D15" s="4" t="s">
        <v>209</v>
      </c>
      <c r="E15" s="8"/>
      <c r="F15" s="1">
        <v>42010</v>
      </c>
      <c r="G15" s="1">
        <v>42010</v>
      </c>
      <c r="H15" s="1">
        <v>42076</v>
      </c>
      <c r="I15" t="str">
        <f t="shared" si="0"/>
        <v/>
      </c>
      <c r="J15" t="str">
        <f t="shared" si="1"/>
        <v/>
      </c>
      <c r="K15">
        <f t="shared" si="2"/>
        <v>90</v>
      </c>
      <c r="L15" t="str">
        <f t="shared" si="3"/>
        <v/>
      </c>
    </row>
    <row r="16" spans="1:12" ht="16.5" thickTop="1" thickBot="1">
      <c r="A16" t="s">
        <v>75</v>
      </c>
      <c r="B16" s="3">
        <v>1000000</v>
      </c>
      <c r="D16" s="4">
        <v>0</v>
      </c>
      <c r="E16" s="8"/>
      <c r="F16" s="1">
        <v>42010</v>
      </c>
      <c r="I16" t="str">
        <f t="shared" si="0"/>
        <v/>
      </c>
      <c r="J16" t="str">
        <f t="shared" si="1"/>
        <v/>
      </c>
      <c r="K16" t="str">
        <f t="shared" si="2"/>
        <v/>
      </c>
      <c r="L16" t="str">
        <f t="shared" si="3"/>
        <v/>
      </c>
    </row>
    <row r="17" spans="1:12" ht="16.5" thickTop="1" thickBot="1">
      <c r="A17" t="s">
        <v>76</v>
      </c>
      <c r="B17" s="3">
        <v>336000</v>
      </c>
      <c r="C17" s="2">
        <v>999</v>
      </c>
      <c r="D17" s="4" t="s">
        <v>209</v>
      </c>
      <c r="E17" s="8"/>
      <c r="F17" s="1">
        <v>42010</v>
      </c>
      <c r="G17" s="1">
        <v>42011</v>
      </c>
      <c r="H17" s="1">
        <v>42076</v>
      </c>
      <c r="I17" t="str">
        <f t="shared" si="0"/>
        <v/>
      </c>
      <c r="J17" t="str">
        <f t="shared" si="1"/>
        <v/>
      </c>
      <c r="K17">
        <f t="shared" si="2"/>
        <v>336000</v>
      </c>
      <c r="L17" t="str">
        <f t="shared" si="3"/>
        <v/>
      </c>
    </row>
    <row r="18" spans="1:12" ht="16.5" thickTop="1" thickBot="1">
      <c r="A18" t="s">
        <v>77</v>
      </c>
      <c r="B18" s="3">
        <v>293000</v>
      </c>
      <c r="C18" s="2">
        <v>999</v>
      </c>
      <c r="D18" s="4" t="s">
        <v>209</v>
      </c>
      <c r="E18" s="8"/>
      <c r="F18" s="1">
        <v>42010</v>
      </c>
      <c r="G18" s="1">
        <v>42011</v>
      </c>
      <c r="H18" s="1">
        <v>42076</v>
      </c>
      <c r="I18" t="str">
        <f t="shared" si="0"/>
        <v/>
      </c>
      <c r="J18" t="str">
        <f t="shared" si="1"/>
        <v/>
      </c>
      <c r="K18">
        <f t="shared" si="2"/>
        <v>293000</v>
      </c>
      <c r="L18" t="str">
        <f t="shared" si="3"/>
        <v/>
      </c>
    </row>
    <row r="19" spans="1:12" ht="16.5" thickTop="1" thickBot="1">
      <c r="A19" t="s">
        <v>78</v>
      </c>
      <c r="B19" s="3">
        <v>2347000</v>
      </c>
      <c r="C19" s="2">
        <v>999</v>
      </c>
      <c r="D19" s="4" t="s">
        <v>209</v>
      </c>
      <c r="E19" s="8"/>
      <c r="F19" s="1">
        <v>42010</v>
      </c>
      <c r="G19" s="1">
        <v>42010</v>
      </c>
      <c r="H19" s="1">
        <v>42076</v>
      </c>
      <c r="I19" t="str">
        <f t="shared" si="0"/>
        <v/>
      </c>
      <c r="J19" t="str">
        <f t="shared" si="1"/>
        <v/>
      </c>
      <c r="K19">
        <f t="shared" si="2"/>
        <v>2347000</v>
      </c>
      <c r="L19" t="str">
        <f t="shared" si="3"/>
        <v/>
      </c>
    </row>
    <row r="20" spans="1:12" ht="16.5" thickTop="1" thickBot="1">
      <c r="A20" t="s">
        <v>79</v>
      </c>
      <c r="B20" s="3">
        <v>2489000</v>
      </c>
      <c r="C20" s="2">
        <v>999</v>
      </c>
      <c r="D20" s="4" t="s">
        <v>209</v>
      </c>
      <c r="E20" s="8"/>
      <c r="F20" s="1">
        <v>42010</v>
      </c>
      <c r="G20" s="1">
        <v>42010</v>
      </c>
      <c r="H20" s="1">
        <v>42076</v>
      </c>
      <c r="I20" t="str">
        <f t="shared" si="0"/>
        <v/>
      </c>
      <c r="J20" t="str">
        <f t="shared" si="1"/>
        <v/>
      </c>
      <c r="K20">
        <f t="shared" si="2"/>
        <v>2489000</v>
      </c>
      <c r="L20" t="str">
        <f t="shared" si="3"/>
        <v/>
      </c>
    </row>
    <row r="21" spans="1:12" ht="16.5" thickTop="1" thickBot="1">
      <c r="A21" t="s">
        <v>80</v>
      </c>
      <c r="B21" s="3">
        <v>326000</v>
      </c>
      <c r="C21" s="2">
        <v>999</v>
      </c>
      <c r="D21" s="4" t="s">
        <v>209</v>
      </c>
      <c r="E21" s="8"/>
      <c r="F21" s="1">
        <v>42010</v>
      </c>
      <c r="G21" s="1">
        <v>42011</v>
      </c>
      <c r="H21" s="1">
        <v>42076</v>
      </c>
      <c r="I21" t="str">
        <f t="shared" si="0"/>
        <v/>
      </c>
      <c r="J21" t="str">
        <f t="shared" si="1"/>
        <v/>
      </c>
      <c r="K21">
        <f t="shared" si="2"/>
        <v>326000</v>
      </c>
      <c r="L21" t="str">
        <f t="shared" si="3"/>
        <v/>
      </c>
    </row>
    <row r="22" spans="1:12" ht="16.5" thickTop="1" thickBot="1">
      <c r="A22" t="s">
        <v>66</v>
      </c>
      <c r="B22" s="3">
        <v>2800</v>
      </c>
      <c r="C22" s="2">
        <v>20</v>
      </c>
      <c r="D22" s="4" t="s">
        <v>209</v>
      </c>
      <c r="E22" s="8"/>
      <c r="F22" s="1">
        <v>42010</v>
      </c>
      <c r="G22" s="1">
        <v>42014</v>
      </c>
      <c r="H22" s="1">
        <v>42076</v>
      </c>
      <c r="I22" t="str">
        <f t="shared" si="0"/>
        <v/>
      </c>
      <c r="J22" t="str">
        <f t="shared" si="1"/>
        <v/>
      </c>
      <c r="K22">
        <f t="shared" si="2"/>
        <v>2800</v>
      </c>
      <c r="L22" t="str">
        <f t="shared" si="3"/>
        <v/>
      </c>
    </row>
    <row r="23" spans="1:12" ht="16.5" thickTop="1" thickBot="1">
      <c r="A23" t="s">
        <v>60</v>
      </c>
      <c r="B23" s="3">
        <v>2000</v>
      </c>
      <c r="C23" s="2">
        <v>20</v>
      </c>
      <c r="D23" s="4" t="s">
        <v>209</v>
      </c>
      <c r="E23" s="8"/>
      <c r="F23" s="1">
        <v>42010</v>
      </c>
      <c r="G23" s="1">
        <v>42011</v>
      </c>
      <c r="H23" s="1">
        <v>42076</v>
      </c>
      <c r="I23" t="str">
        <f t="shared" si="0"/>
        <v/>
      </c>
      <c r="J23" t="str">
        <f t="shared" si="1"/>
        <v/>
      </c>
      <c r="K23">
        <f t="shared" si="2"/>
        <v>2000</v>
      </c>
      <c r="L23" t="str">
        <f t="shared" si="3"/>
        <v/>
      </c>
    </row>
    <row r="24" spans="1:12" ht="16.5" thickTop="1" thickBot="1">
      <c r="A24" t="s">
        <v>81</v>
      </c>
      <c r="B24" s="3">
        <v>995000</v>
      </c>
      <c r="C24" s="2">
        <v>999</v>
      </c>
      <c r="D24" s="4" t="s">
        <v>209</v>
      </c>
      <c r="E24" s="8"/>
      <c r="F24" s="1">
        <v>42010</v>
      </c>
      <c r="G24" s="1">
        <v>42010</v>
      </c>
      <c r="H24" s="1">
        <v>42076</v>
      </c>
      <c r="I24" t="str">
        <f t="shared" si="0"/>
        <v/>
      </c>
      <c r="J24" t="str">
        <f t="shared" si="1"/>
        <v/>
      </c>
      <c r="K24">
        <f t="shared" si="2"/>
        <v>995000</v>
      </c>
      <c r="L24" t="str">
        <f t="shared" si="3"/>
        <v/>
      </c>
    </row>
    <row r="25" spans="1:12" ht="16.5" thickTop="1" thickBot="1">
      <c r="A25" t="s">
        <v>59</v>
      </c>
      <c r="B25" s="3">
        <v>1900</v>
      </c>
      <c r="C25" s="2">
        <v>20</v>
      </c>
      <c r="D25" s="4" t="s">
        <v>209</v>
      </c>
      <c r="E25" s="8"/>
      <c r="F25" s="1">
        <v>42010</v>
      </c>
      <c r="G25" s="1">
        <v>42011</v>
      </c>
      <c r="H25" s="1">
        <v>42076</v>
      </c>
      <c r="I25" t="str">
        <f t="shared" si="0"/>
        <v/>
      </c>
      <c r="J25" t="str">
        <f t="shared" si="1"/>
        <v/>
      </c>
      <c r="K25">
        <f t="shared" si="2"/>
        <v>1900</v>
      </c>
      <c r="L25" t="str">
        <f t="shared" si="3"/>
        <v/>
      </c>
    </row>
    <row r="26" spans="1:12" ht="16.5" thickTop="1" thickBot="1">
      <c r="A26" t="s">
        <v>82</v>
      </c>
      <c r="B26" s="3">
        <v>906000</v>
      </c>
      <c r="C26" s="2">
        <v>999</v>
      </c>
      <c r="D26" s="4" t="s">
        <v>209</v>
      </c>
      <c r="E26" s="8"/>
      <c r="F26" s="1">
        <v>42010</v>
      </c>
      <c r="G26" s="1">
        <v>42010</v>
      </c>
      <c r="H26" s="1">
        <v>42076</v>
      </c>
      <c r="I26" t="str">
        <f t="shared" si="0"/>
        <v/>
      </c>
      <c r="J26" t="str">
        <f t="shared" si="1"/>
        <v/>
      </c>
      <c r="K26">
        <f t="shared" si="2"/>
        <v>906000</v>
      </c>
      <c r="L26" t="str">
        <f t="shared" si="3"/>
        <v/>
      </c>
    </row>
    <row r="27" spans="1:12" ht="16.5" thickTop="1" thickBot="1">
      <c r="A27" t="s">
        <v>83</v>
      </c>
      <c r="B27" s="3">
        <v>47000</v>
      </c>
      <c r="D27" s="4">
        <v>0</v>
      </c>
      <c r="E27" s="8"/>
      <c r="F27" s="1">
        <v>42010</v>
      </c>
      <c r="I27" t="str">
        <f t="shared" si="0"/>
        <v/>
      </c>
      <c r="J27" t="str">
        <f t="shared" si="1"/>
        <v/>
      </c>
      <c r="K27" t="str">
        <f t="shared" si="2"/>
        <v/>
      </c>
      <c r="L27" t="str">
        <f t="shared" si="3"/>
        <v/>
      </c>
    </row>
    <row r="28" spans="1:12" ht="16.5" thickTop="1" thickBot="1">
      <c r="A28" t="s">
        <v>84</v>
      </c>
      <c r="B28" s="3">
        <v>196000</v>
      </c>
      <c r="D28" s="4" t="s">
        <v>209</v>
      </c>
      <c r="E28" s="8"/>
      <c r="F28" s="1">
        <v>42010</v>
      </c>
      <c r="G28" s="1">
        <v>42010</v>
      </c>
      <c r="H28" s="1">
        <v>42076</v>
      </c>
      <c r="I28" t="str">
        <f t="shared" si="0"/>
        <v/>
      </c>
      <c r="J28" t="str">
        <f t="shared" si="1"/>
        <v/>
      </c>
      <c r="K28">
        <f t="shared" si="2"/>
        <v>196000</v>
      </c>
      <c r="L28" t="str">
        <f t="shared" si="3"/>
        <v/>
      </c>
    </row>
    <row r="29" spans="1:12" ht="16.5" thickTop="1" thickBot="1">
      <c r="A29" t="s">
        <v>85</v>
      </c>
      <c r="B29" s="3">
        <v>87000</v>
      </c>
      <c r="D29" s="4" t="s">
        <v>209</v>
      </c>
      <c r="E29" s="8"/>
      <c r="F29" s="1">
        <v>42010</v>
      </c>
      <c r="G29" s="1">
        <v>42010</v>
      </c>
      <c r="H29" s="1">
        <v>42076</v>
      </c>
      <c r="I29" t="str">
        <f t="shared" si="0"/>
        <v/>
      </c>
      <c r="J29" t="str">
        <f t="shared" si="1"/>
        <v/>
      </c>
      <c r="K29">
        <f t="shared" si="2"/>
        <v>87000</v>
      </c>
      <c r="L29" t="str">
        <f t="shared" si="3"/>
        <v/>
      </c>
    </row>
    <row r="30" spans="1:12" ht="16.5" thickTop="1" thickBot="1">
      <c r="A30" t="s">
        <v>86</v>
      </c>
      <c r="B30" s="3">
        <v>1700</v>
      </c>
      <c r="D30" s="4">
        <v>0</v>
      </c>
      <c r="E30" s="8"/>
      <c r="F30" s="1">
        <v>42010</v>
      </c>
      <c r="I30" t="str">
        <f t="shared" si="0"/>
        <v/>
      </c>
      <c r="J30" t="str">
        <f t="shared" si="1"/>
        <v/>
      </c>
      <c r="K30" t="str">
        <f t="shared" si="2"/>
        <v/>
      </c>
      <c r="L30" t="str">
        <f t="shared" si="3"/>
        <v/>
      </c>
    </row>
    <row r="31" spans="1:12" ht="16.5" thickTop="1" thickBot="1">
      <c r="A31" t="s">
        <v>87</v>
      </c>
      <c r="B31" s="3">
        <v>217000</v>
      </c>
      <c r="D31" s="4">
        <v>0</v>
      </c>
      <c r="E31" s="8"/>
      <c r="F31" s="1">
        <v>42010</v>
      </c>
      <c r="I31" t="str">
        <f t="shared" si="0"/>
        <v/>
      </c>
      <c r="J31" t="str">
        <f t="shared" si="1"/>
        <v/>
      </c>
      <c r="K31" t="str">
        <f t="shared" si="2"/>
        <v/>
      </c>
      <c r="L31" t="str">
        <f t="shared" si="3"/>
        <v/>
      </c>
    </row>
    <row r="32" spans="1:12" ht="16.5" thickTop="1" thickBot="1">
      <c r="A32" t="s">
        <v>88</v>
      </c>
      <c r="B32" s="3">
        <v>27000</v>
      </c>
      <c r="D32" s="4" t="s">
        <v>209</v>
      </c>
      <c r="E32" s="8"/>
      <c r="F32" s="1">
        <v>42010</v>
      </c>
      <c r="G32" s="1">
        <v>42016</v>
      </c>
      <c r="H32" s="1">
        <v>42076</v>
      </c>
      <c r="I32" t="str">
        <f t="shared" si="0"/>
        <v/>
      </c>
      <c r="J32" t="str">
        <f t="shared" si="1"/>
        <v/>
      </c>
      <c r="K32">
        <f t="shared" si="2"/>
        <v>27000</v>
      </c>
      <c r="L32" t="str">
        <f t="shared" si="3"/>
        <v/>
      </c>
    </row>
    <row r="33" spans="1:12" ht="16.5" thickTop="1" thickBot="1">
      <c r="A33" t="s">
        <v>85</v>
      </c>
      <c r="B33" s="3">
        <v>119000</v>
      </c>
      <c r="D33" s="4" t="s">
        <v>209</v>
      </c>
      <c r="E33" s="8"/>
      <c r="F33" s="1">
        <v>42363</v>
      </c>
      <c r="G33" s="1">
        <v>42010</v>
      </c>
      <c r="H33" s="1">
        <v>42076</v>
      </c>
      <c r="I33" t="str">
        <f t="shared" si="0"/>
        <v/>
      </c>
      <c r="J33" t="str">
        <f t="shared" si="1"/>
        <v/>
      </c>
      <c r="K33">
        <f t="shared" si="2"/>
        <v>119000</v>
      </c>
      <c r="L33" t="str">
        <f t="shared" si="3"/>
        <v/>
      </c>
    </row>
    <row r="34" spans="1:12" ht="16.5" thickTop="1" thickBot="1">
      <c r="A34" t="s">
        <v>66</v>
      </c>
      <c r="B34" s="3">
        <v>4400</v>
      </c>
      <c r="D34" s="4" t="s">
        <v>209</v>
      </c>
      <c r="E34" s="8"/>
      <c r="F34" s="1">
        <v>42363</v>
      </c>
      <c r="G34" s="1">
        <v>42010</v>
      </c>
      <c r="H34" s="1">
        <v>42076</v>
      </c>
      <c r="I34" t="str">
        <f t="shared" si="0"/>
        <v/>
      </c>
      <c r="J34" t="str">
        <f t="shared" si="1"/>
        <v/>
      </c>
      <c r="K34">
        <f t="shared" si="2"/>
        <v>4400</v>
      </c>
      <c r="L34" t="str">
        <f t="shared" si="3"/>
        <v/>
      </c>
    </row>
    <row r="35" spans="1:12" ht="16.5" thickTop="1" thickBot="1">
      <c r="A35" t="s">
        <v>59</v>
      </c>
      <c r="B35" s="3">
        <v>3450</v>
      </c>
      <c r="C35" s="2">
        <v>20</v>
      </c>
      <c r="D35" s="4" t="s">
        <v>209</v>
      </c>
      <c r="E35" s="8"/>
      <c r="F35" s="1">
        <v>42363</v>
      </c>
      <c r="G35" s="1">
        <v>42010</v>
      </c>
      <c r="H35" s="1">
        <v>42076</v>
      </c>
      <c r="I35" t="str">
        <f t="shared" si="0"/>
        <v/>
      </c>
      <c r="J35" t="str">
        <f t="shared" si="1"/>
        <v/>
      </c>
      <c r="K35">
        <f t="shared" si="2"/>
        <v>3450</v>
      </c>
      <c r="L35" t="str">
        <f t="shared" si="3"/>
        <v/>
      </c>
    </row>
    <row r="36" spans="1:12" ht="16.5" thickTop="1" thickBot="1">
      <c r="A36" t="s">
        <v>84</v>
      </c>
      <c r="B36" s="3">
        <v>249000</v>
      </c>
      <c r="D36" s="4" t="s">
        <v>209</v>
      </c>
      <c r="E36" s="8"/>
      <c r="F36" s="1">
        <v>42363</v>
      </c>
      <c r="G36" s="1">
        <v>42010</v>
      </c>
      <c r="H36" s="1">
        <v>42076</v>
      </c>
      <c r="I36" t="str">
        <f t="shared" si="0"/>
        <v/>
      </c>
      <c r="J36" t="str">
        <f t="shared" si="1"/>
        <v/>
      </c>
      <c r="K36">
        <f t="shared" si="2"/>
        <v>249000</v>
      </c>
      <c r="L36" t="str">
        <f t="shared" si="3"/>
        <v/>
      </c>
    </row>
    <row r="37" spans="1:12" ht="16.5" thickTop="1" thickBot="1">
      <c r="A37" t="s">
        <v>80</v>
      </c>
      <c r="B37" s="3">
        <v>219000</v>
      </c>
      <c r="C37" s="2">
        <v>999</v>
      </c>
      <c r="D37" s="4" t="s">
        <v>209</v>
      </c>
      <c r="E37" s="8"/>
      <c r="F37" s="1">
        <v>42363</v>
      </c>
      <c r="G37" s="1">
        <v>42010</v>
      </c>
      <c r="H37" s="1">
        <v>42076</v>
      </c>
      <c r="I37" t="str">
        <f t="shared" si="0"/>
        <v/>
      </c>
      <c r="J37" t="str">
        <f t="shared" si="1"/>
        <v/>
      </c>
      <c r="K37">
        <f t="shared" si="2"/>
        <v>219000</v>
      </c>
      <c r="L37" t="str">
        <f t="shared" si="3"/>
        <v/>
      </c>
    </row>
    <row r="38" spans="1:12" ht="16.5" thickTop="1" thickBot="1">
      <c r="A38" t="s">
        <v>57</v>
      </c>
      <c r="B38" s="3">
        <v>3900</v>
      </c>
      <c r="C38" s="2">
        <v>20</v>
      </c>
      <c r="D38" s="4" t="s">
        <v>209</v>
      </c>
      <c r="E38" s="8"/>
      <c r="F38" s="1">
        <v>42363</v>
      </c>
      <c r="G38" s="1">
        <v>42010</v>
      </c>
      <c r="H38" s="1">
        <v>42076</v>
      </c>
      <c r="I38" t="str">
        <f t="shared" si="0"/>
        <v/>
      </c>
      <c r="J38" t="str">
        <f t="shared" si="1"/>
        <v/>
      </c>
      <c r="K38">
        <f t="shared" si="2"/>
        <v>3900</v>
      </c>
      <c r="L38" t="str">
        <f t="shared" si="3"/>
        <v/>
      </c>
    </row>
    <row r="39" spans="1:12" ht="16.5" thickTop="1" thickBot="1">
      <c r="A39" t="s">
        <v>89</v>
      </c>
      <c r="B39" s="3">
        <v>78000</v>
      </c>
      <c r="D39" s="4" t="s">
        <v>209</v>
      </c>
      <c r="E39" s="8"/>
      <c r="F39" s="1">
        <v>42363</v>
      </c>
      <c r="G39" s="1">
        <v>42010</v>
      </c>
      <c r="H39" s="1">
        <v>42076</v>
      </c>
      <c r="I39" t="str">
        <f t="shared" si="0"/>
        <v/>
      </c>
      <c r="J39" t="str">
        <f t="shared" si="1"/>
        <v/>
      </c>
      <c r="K39">
        <f t="shared" si="2"/>
        <v>78000</v>
      </c>
      <c r="L39" t="str">
        <f t="shared" si="3"/>
        <v/>
      </c>
    </row>
    <row r="40" spans="1:12" ht="16.5" thickTop="1" thickBot="1">
      <c r="A40" t="s">
        <v>79</v>
      </c>
      <c r="B40" s="3">
        <v>249000</v>
      </c>
      <c r="C40" s="2">
        <v>999</v>
      </c>
      <c r="D40" s="4" t="s">
        <v>209</v>
      </c>
      <c r="E40" s="8"/>
      <c r="F40" s="1">
        <v>42363</v>
      </c>
      <c r="G40" s="1">
        <v>42010</v>
      </c>
      <c r="H40" s="1">
        <v>42076</v>
      </c>
      <c r="I40" t="str">
        <f t="shared" si="0"/>
        <v/>
      </c>
      <c r="J40" t="str">
        <f t="shared" si="1"/>
        <v/>
      </c>
      <c r="K40">
        <f t="shared" si="2"/>
        <v>249000</v>
      </c>
      <c r="L40" t="str">
        <f t="shared" si="3"/>
        <v/>
      </c>
    </row>
    <row r="41" spans="1:12" ht="16.5" thickTop="1" thickBot="1">
      <c r="A41" t="s">
        <v>82</v>
      </c>
      <c r="B41" s="3">
        <v>723000</v>
      </c>
      <c r="C41" s="2">
        <v>999</v>
      </c>
      <c r="D41" s="4" t="s">
        <v>209</v>
      </c>
      <c r="E41" s="8"/>
      <c r="F41" s="1">
        <v>42363</v>
      </c>
      <c r="G41" s="1">
        <v>42010</v>
      </c>
      <c r="H41" s="1">
        <v>42076</v>
      </c>
      <c r="I41" t="str">
        <f t="shared" si="0"/>
        <v/>
      </c>
      <c r="J41" t="str">
        <f t="shared" si="1"/>
        <v/>
      </c>
      <c r="K41">
        <f t="shared" si="2"/>
        <v>723000</v>
      </c>
      <c r="L41" t="str">
        <f t="shared" si="3"/>
        <v/>
      </c>
    </row>
    <row r="42" spans="1:12" ht="16.5" thickTop="1" thickBot="1">
      <c r="A42" t="s">
        <v>59</v>
      </c>
      <c r="B42" s="3">
        <v>3750</v>
      </c>
      <c r="C42" s="2">
        <v>20</v>
      </c>
      <c r="D42" s="4" t="s">
        <v>209</v>
      </c>
      <c r="E42" s="8"/>
      <c r="F42" s="1">
        <v>42363</v>
      </c>
      <c r="G42" s="1">
        <v>42010</v>
      </c>
      <c r="H42" s="1">
        <v>42076</v>
      </c>
      <c r="I42" t="str">
        <f t="shared" si="0"/>
        <v/>
      </c>
      <c r="J42" t="str">
        <f t="shared" si="1"/>
        <v/>
      </c>
      <c r="K42">
        <f t="shared" si="2"/>
        <v>3750</v>
      </c>
      <c r="L42" t="str">
        <f t="shared" si="3"/>
        <v/>
      </c>
    </row>
    <row r="43" spans="1:12" ht="16.5" thickTop="1" thickBot="1">
      <c r="A43" t="s">
        <v>59</v>
      </c>
      <c r="B43" s="3">
        <v>1900</v>
      </c>
      <c r="C43" s="2">
        <v>20</v>
      </c>
      <c r="D43" s="4" t="s">
        <v>209</v>
      </c>
      <c r="E43" s="8"/>
      <c r="F43" s="1">
        <v>42363</v>
      </c>
      <c r="G43" s="1">
        <v>42010</v>
      </c>
      <c r="H43" s="1">
        <v>42076</v>
      </c>
      <c r="I43" t="str">
        <f t="shared" si="0"/>
        <v/>
      </c>
      <c r="J43" t="str">
        <f t="shared" si="1"/>
        <v/>
      </c>
      <c r="K43">
        <f t="shared" si="2"/>
        <v>1900</v>
      </c>
      <c r="L43" t="str">
        <f t="shared" si="3"/>
        <v/>
      </c>
    </row>
    <row r="44" spans="1:12" ht="16.5" thickTop="1" thickBot="1">
      <c r="A44" t="s">
        <v>85</v>
      </c>
      <c r="B44" s="3">
        <v>87000</v>
      </c>
      <c r="D44" s="4" t="s">
        <v>209</v>
      </c>
      <c r="E44" s="8"/>
      <c r="F44" s="1">
        <v>42010</v>
      </c>
      <c r="G44" s="1">
        <v>42010</v>
      </c>
      <c r="H44" s="1">
        <v>42076</v>
      </c>
      <c r="I44" t="str">
        <f t="shared" si="0"/>
        <v/>
      </c>
      <c r="J44" t="str">
        <f t="shared" si="1"/>
        <v/>
      </c>
      <c r="K44">
        <f t="shared" si="2"/>
        <v>87000</v>
      </c>
      <c r="L44" t="str">
        <f t="shared" si="3"/>
        <v/>
      </c>
    </row>
    <row r="45" spans="1:12" ht="16.5" thickTop="1" thickBot="1">
      <c r="A45" t="s">
        <v>84</v>
      </c>
      <c r="B45" s="3">
        <v>197000</v>
      </c>
      <c r="D45" s="4" t="s">
        <v>209</v>
      </c>
      <c r="E45" s="8"/>
      <c r="F45" s="1">
        <v>42010</v>
      </c>
      <c r="G45" s="1">
        <v>42011</v>
      </c>
      <c r="H45" s="1">
        <v>42076</v>
      </c>
      <c r="I45" t="str">
        <f t="shared" si="0"/>
        <v/>
      </c>
      <c r="J45" t="str">
        <f t="shared" si="1"/>
        <v/>
      </c>
      <c r="K45">
        <f t="shared" si="2"/>
        <v>197000</v>
      </c>
      <c r="L45" t="str">
        <f t="shared" si="3"/>
        <v/>
      </c>
    </row>
    <row r="46" spans="1:12" ht="16.5" thickTop="1" thickBot="1">
      <c r="A46" t="s">
        <v>90</v>
      </c>
      <c r="B46" s="3">
        <v>3250</v>
      </c>
      <c r="D46" s="4" t="s">
        <v>209</v>
      </c>
      <c r="E46" s="8"/>
      <c r="F46" s="1">
        <v>42010</v>
      </c>
      <c r="G46" s="1">
        <v>42014</v>
      </c>
      <c r="H46" s="1">
        <v>42076</v>
      </c>
      <c r="I46" t="str">
        <f t="shared" si="0"/>
        <v/>
      </c>
      <c r="J46" t="str">
        <f t="shared" si="1"/>
        <v/>
      </c>
      <c r="K46">
        <f t="shared" si="2"/>
        <v>3250</v>
      </c>
      <c r="L46" t="str">
        <f t="shared" si="3"/>
        <v/>
      </c>
    </row>
    <row r="47" spans="1:12" ht="16.5" thickTop="1" thickBot="1">
      <c r="A47" t="s">
        <v>91</v>
      </c>
      <c r="B47" s="3">
        <v>550000</v>
      </c>
      <c r="C47" s="2">
        <v>2</v>
      </c>
      <c r="D47" s="4" t="s">
        <v>209</v>
      </c>
      <c r="E47" s="8"/>
      <c r="F47" s="1">
        <v>42010</v>
      </c>
      <c r="G47" s="1">
        <v>42010</v>
      </c>
      <c r="H47" s="1">
        <v>42076</v>
      </c>
      <c r="I47" t="str">
        <f t="shared" si="0"/>
        <v/>
      </c>
      <c r="J47" t="str">
        <f t="shared" si="1"/>
        <v/>
      </c>
      <c r="K47">
        <f t="shared" si="2"/>
        <v>550000</v>
      </c>
      <c r="L47" t="str">
        <f t="shared" si="3"/>
        <v/>
      </c>
    </row>
    <row r="48" spans="1:12" ht="16.5" thickTop="1" thickBot="1">
      <c r="A48" t="s">
        <v>92</v>
      </c>
      <c r="B48" s="3">
        <v>445000</v>
      </c>
      <c r="D48" s="4" t="s">
        <v>209</v>
      </c>
      <c r="E48" s="8"/>
      <c r="F48" s="1">
        <v>42010</v>
      </c>
      <c r="G48" s="1">
        <v>42010</v>
      </c>
      <c r="H48" s="1">
        <v>42076</v>
      </c>
      <c r="I48" t="str">
        <f t="shared" si="0"/>
        <v/>
      </c>
      <c r="J48" t="str">
        <f t="shared" si="1"/>
        <v/>
      </c>
      <c r="K48">
        <f t="shared" si="2"/>
        <v>445000</v>
      </c>
      <c r="L48" t="str">
        <f t="shared" si="3"/>
        <v/>
      </c>
    </row>
    <row r="49" spans="1:12" ht="16.5" thickTop="1" thickBot="1">
      <c r="A49" t="s">
        <v>93</v>
      </c>
      <c r="B49" s="3">
        <v>700000</v>
      </c>
      <c r="D49" s="4">
        <v>0</v>
      </c>
      <c r="E49" s="8"/>
      <c r="F49" s="1">
        <v>42010</v>
      </c>
      <c r="I49" t="str">
        <f t="shared" si="0"/>
        <v/>
      </c>
      <c r="J49" t="str">
        <f t="shared" si="1"/>
        <v/>
      </c>
      <c r="K49" t="str">
        <f t="shared" si="2"/>
        <v/>
      </c>
      <c r="L49" t="str">
        <f t="shared" si="3"/>
        <v/>
      </c>
    </row>
    <row r="50" spans="1:12" ht="16.5" thickTop="1" thickBot="1">
      <c r="A50" t="s">
        <v>94</v>
      </c>
      <c r="B50" s="3">
        <v>700000</v>
      </c>
      <c r="D50" s="4">
        <v>0</v>
      </c>
      <c r="E50" s="8"/>
      <c r="F50" s="1">
        <v>42010</v>
      </c>
      <c r="I50" t="str">
        <f t="shared" si="0"/>
        <v/>
      </c>
      <c r="J50" t="str">
        <f t="shared" si="1"/>
        <v/>
      </c>
      <c r="K50" t="str">
        <f t="shared" si="2"/>
        <v/>
      </c>
      <c r="L50" t="str">
        <f t="shared" si="3"/>
        <v/>
      </c>
    </row>
    <row r="51" spans="1:12" ht="16.5" thickTop="1" thickBot="1">
      <c r="A51" t="s">
        <v>95</v>
      </c>
      <c r="B51" s="3">
        <v>10000</v>
      </c>
      <c r="D51" s="4" t="s">
        <v>209</v>
      </c>
      <c r="E51" s="8"/>
      <c r="F51" s="1">
        <v>42010</v>
      </c>
      <c r="G51" s="1">
        <v>42010</v>
      </c>
      <c r="H51" s="1">
        <v>42076</v>
      </c>
      <c r="I51" t="str">
        <f t="shared" si="0"/>
        <v/>
      </c>
      <c r="J51" t="str">
        <f t="shared" si="1"/>
        <v/>
      </c>
      <c r="K51">
        <f t="shared" si="2"/>
        <v>10000</v>
      </c>
      <c r="L51" t="str">
        <f t="shared" si="3"/>
        <v/>
      </c>
    </row>
    <row r="52" spans="1:12" ht="16.5" thickTop="1" thickBot="1">
      <c r="A52" t="s">
        <v>96</v>
      </c>
      <c r="B52" s="3">
        <v>100000</v>
      </c>
      <c r="D52" s="4" t="s">
        <v>209</v>
      </c>
      <c r="E52" s="8"/>
      <c r="F52" s="1">
        <v>42010</v>
      </c>
      <c r="G52" s="1">
        <v>42010</v>
      </c>
      <c r="H52" s="1">
        <v>42076</v>
      </c>
      <c r="I52" t="str">
        <f t="shared" si="0"/>
        <v/>
      </c>
      <c r="J52" t="str">
        <f t="shared" si="1"/>
        <v/>
      </c>
      <c r="K52">
        <f t="shared" si="2"/>
        <v>100000</v>
      </c>
      <c r="L52" t="str">
        <f t="shared" si="3"/>
        <v/>
      </c>
    </row>
    <row r="53" spans="1:12" ht="16.5" thickTop="1" thickBot="1">
      <c r="A53" t="s">
        <v>97</v>
      </c>
      <c r="B53" s="3">
        <v>45000</v>
      </c>
      <c r="D53" s="4" t="s">
        <v>209</v>
      </c>
      <c r="E53" s="8"/>
      <c r="F53" s="1">
        <v>42010</v>
      </c>
      <c r="G53" s="1">
        <v>42014</v>
      </c>
      <c r="H53" s="1">
        <v>42076</v>
      </c>
      <c r="I53" t="str">
        <f t="shared" si="0"/>
        <v/>
      </c>
      <c r="J53" t="str">
        <f t="shared" si="1"/>
        <v/>
      </c>
      <c r="K53">
        <f t="shared" si="2"/>
        <v>45000</v>
      </c>
      <c r="L53" t="str">
        <f t="shared" si="3"/>
        <v/>
      </c>
    </row>
    <row r="54" spans="1:12" ht="16.5" thickTop="1" thickBot="1">
      <c r="A54" t="s">
        <v>57</v>
      </c>
      <c r="B54" s="3">
        <v>2000</v>
      </c>
      <c r="C54" s="2">
        <v>20</v>
      </c>
      <c r="D54" s="4" t="s">
        <v>209</v>
      </c>
      <c r="E54" s="8"/>
      <c r="F54" s="1">
        <v>42010</v>
      </c>
      <c r="G54" s="1">
        <v>42014</v>
      </c>
      <c r="H54" s="1">
        <v>42076</v>
      </c>
      <c r="I54" t="str">
        <f t="shared" si="0"/>
        <v/>
      </c>
      <c r="J54" t="str">
        <f t="shared" si="1"/>
        <v/>
      </c>
      <c r="K54">
        <f t="shared" si="2"/>
        <v>2000</v>
      </c>
      <c r="L54" t="str">
        <f t="shared" si="3"/>
        <v/>
      </c>
    </row>
    <row r="55" spans="1:12" ht="16.5" thickTop="1" thickBot="1">
      <c r="A55" t="s">
        <v>47</v>
      </c>
      <c r="B55" s="3">
        <v>2800</v>
      </c>
      <c r="C55" s="2">
        <v>20</v>
      </c>
      <c r="D55" s="4" t="s">
        <v>209</v>
      </c>
      <c r="E55" s="8"/>
      <c r="F55" s="1">
        <v>42010</v>
      </c>
      <c r="G55" s="1">
        <v>42014</v>
      </c>
      <c r="H55" s="1">
        <v>42076</v>
      </c>
      <c r="I55" t="str">
        <f t="shared" si="0"/>
        <v/>
      </c>
      <c r="J55" t="str">
        <f t="shared" si="1"/>
        <v/>
      </c>
      <c r="K55">
        <f t="shared" si="2"/>
        <v>2800</v>
      </c>
      <c r="L55" t="str">
        <f t="shared" si="3"/>
        <v/>
      </c>
    </row>
    <row r="56" spans="1:12" ht="16.5" thickTop="1" thickBot="1">
      <c r="A56" t="s">
        <v>66</v>
      </c>
      <c r="B56" s="3">
        <v>2700</v>
      </c>
      <c r="C56" s="2">
        <v>20</v>
      </c>
      <c r="D56" s="4" t="s">
        <v>209</v>
      </c>
      <c r="E56" s="8"/>
      <c r="F56" s="1">
        <v>42010</v>
      </c>
      <c r="G56" s="1">
        <v>42010</v>
      </c>
      <c r="H56" s="1">
        <v>42076</v>
      </c>
      <c r="I56" t="str">
        <f t="shared" si="0"/>
        <v/>
      </c>
      <c r="J56" t="str">
        <f t="shared" si="1"/>
        <v/>
      </c>
      <c r="K56">
        <f t="shared" si="2"/>
        <v>2700</v>
      </c>
      <c r="L56" t="str">
        <f t="shared" si="3"/>
        <v/>
      </c>
    </row>
    <row r="57" spans="1:12" ht="16.5" thickTop="1" thickBot="1">
      <c r="A57" t="s">
        <v>98</v>
      </c>
      <c r="B57" s="3">
        <v>187000</v>
      </c>
      <c r="D57" s="4" t="s">
        <v>209</v>
      </c>
      <c r="E57" s="8"/>
      <c r="F57" s="1">
        <v>42010</v>
      </c>
      <c r="G57" s="1">
        <v>42014</v>
      </c>
      <c r="H57" s="1">
        <v>42076</v>
      </c>
      <c r="I57" t="str">
        <f t="shared" si="0"/>
        <v/>
      </c>
      <c r="J57" t="str">
        <f t="shared" si="1"/>
        <v/>
      </c>
      <c r="K57">
        <f t="shared" si="2"/>
        <v>187000</v>
      </c>
      <c r="L57" t="str">
        <f t="shared" si="3"/>
        <v/>
      </c>
    </row>
    <row r="58" spans="1:12" ht="16.5" thickTop="1" thickBot="1">
      <c r="A58" t="s">
        <v>99</v>
      </c>
      <c r="B58" s="3">
        <v>25000</v>
      </c>
      <c r="D58" s="4">
        <v>0</v>
      </c>
      <c r="E58" s="8"/>
      <c r="F58" s="1">
        <v>42010</v>
      </c>
      <c r="I58" t="str">
        <f t="shared" si="0"/>
        <v/>
      </c>
      <c r="J58" t="str">
        <f t="shared" si="1"/>
        <v/>
      </c>
      <c r="K58" t="str">
        <f t="shared" si="2"/>
        <v/>
      </c>
      <c r="L58" t="str">
        <f t="shared" si="3"/>
        <v/>
      </c>
    </row>
    <row r="59" spans="1:12" ht="16.5" thickTop="1" thickBot="1">
      <c r="A59" t="s">
        <v>100</v>
      </c>
      <c r="B59" s="3">
        <v>62000</v>
      </c>
      <c r="D59" s="4" t="s">
        <v>209</v>
      </c>
      <c r="E59" s="8"/>
      <c r="F59" s="1">
        <v>42010</v>
      </c>
      <c r="G59" s="1">
        <v>42014</v>
      </c>
      <c r="H59" s="1">
        <v>42076</v>
      </c>
      <c r="I59" t="str">
        <f t="shared" ref="I59:I104" si="4">IF(AND(ISBLANK($E59),NOT(ISBLANK($B59)),$D59="S"),$B59,"")</f>
        <v/>
      </c>
      <c r="J59" t="str">
        <f t="shared" ref="J59:J104" si="5">IF(AND($E59="X",NOT(ISBLANK($B59)),$D59="S"),$B59,"")</f>
        <v/>
      </c>
      <c r="K59">
        <f t="shared" ref="K59:K104" si="6">IF(AND(ISBLANK($E59),NOT(ISBLANK($B59)),$D59="D"),$B59,"")</f>
        <v>62000</v>
      </c>
      <c r="L59" t="str">
        <f t="shared" ref="L59:L104" si="7">IF(AND($E59="X",NOT(ISBLANK($B59)),$D59="D"),$B59,"")</f>
        <v/>
      </c>
    </row>
    <row r="60" spans="1:12" ht="16.5" thickTop="1" thickBot="1">
      <c r="A60" t="s">
        <v>101</v>
      </c>
      <c r="B60" s="3">
        <v>45000</v>
      </c>
      <c r="D60" s="4" t="s">
        <v>209</v>
      </c>
      <c r="E60" s="8"/>
      <c r="F60" s="1">
        <v>42010</v>
      </c>
      <c r="G60" s="1">
        <v>42014</v>
      </c>
      <c r="H60" s="1">
        <v>42076</v>
      </c>
      <c r="I60" t="str">
        <f t="shared" si="4"/>
        <v/>
      </c>
      <c r="J60" t="str">
        <f t="shared" si="5"/>
        <v/>
      </c>
      <c r="K60">
        <f t="shared" si="6"/>
        <v>45000</v>
      </c>
      <c r="L60" t="str">
        <f t="shared" si="7"/>
        <v/>
      </c>
    </row>
    <row r="61" spans="1:12" ht="16.5" thickTop="1" thickBot="1">
      <c r="A61" t="s">
        <v>46</v>
      </c>
      <c r="B61" s="3">
        <v>4000</v>
      </c>
      <c r="C61" s="2">
        <v>20</v>
      </c>
      <c r="D61" s="4">
        <v>0</v>
      </c>
      <c r="E61" s="8"/>
      <c r="F61" s="1">
        <v>42010</v>
      </c>
      <c r="I61" t="str">
        <f t="shared" si="4"/>
        <v/>
      </c>
      <c r="J61" t="str">
        <f t="shared" si="5"/>
        <v/>
      </c>
      <c r="K61" t="str">
        <f t="shared" si="6"/>
        <v/>
      </c>
      <c r="L61" t="str">
        <f t="shared" si="7"/>
        <v/>
      </c>
    </row>
    <row r="62" spans="1:12" ht="16.5" thickTop="1" thickBot="1">
      <c r="A62" t="s">
        <v>102</v>
      </c>
      <c r="B62" s="3">
        <v>1270000</v>
      </c>
      <c r="D62" s="4">
        <v>0</v>
      </c>
      <c r="E62" s="8"/>
      <c r="F62" s="1">
        <v>42010</v>
      </c>
      <c r="I62" t="str">
        <f t="shared" si="4"/>
        <v/>
      </c>
      <c r="J62" t="str">
        <f t="shared" si="5"/>
        <v/>
      </c>
      <c r="K62" t="str">
        <f t="shared" si="6"/>
        <v/>
      </c>
      <c r="L62" t="str">
        <f t="shared" si="7"/>
        <v/>
      </c>
    </row>
    <row r="63" spans="1:12" ht="16.5" thickTop="1" thickBot="1">
      <c r="A63" t="s">
        <v>103</v>
      </c>
      <c r="B63" s="3">
        <v>147000</v>
      </c>
      <c r="D63" s="4" t="s">
        <v>209</v>
      </c>
      <c r="E63" s="8"/>
      <c r="F63" s="1">
        <v>42010</v>
      </c>
      <c r="G63" s="1">
        <v>42014</v>
      </c>
      <c r="H63" s="1">
        <v>42076</v>
      </c>
      <c r="I63" t="str">
        <f t="shared" si="4"/>
        <v/>
      </c>
      <c r="J63" t="str">
        <f t="shared" si="5"/>
        <v/>
      </c>
      <c r="K63">
        <f t="shared" si="6"/>
        <v>147000</v>
      </c>
      <c r="L63" t="str">
        <f t="shared" si="7"/>
        <v/>
      </c>
    </row>
    <row r="64" spans="1:12" ht="16.5" thickTop="1" thickBot="1">
      <c r="A64" t="s">
        <v>104</v>
      </c>
      <c r="B64" s="3">
        <v>46000</v>
      </c>
      <c r="D64" s="4" t="s">
        <v>209</v>
      </c>
      <c r="E64" s="8"/>
      <c r="F64" s="1">
        <v>42010</v>
      </c>
      <c r="G64" s="1">
        <v>42014</v>
      </c>
      <c r="H64" s="1">
        <v>42076</v>
      </c>
      <c r="I64" t="str">
        <f t="shared" si="4"/>
        <v/>
      </c>
      <c r="J64" t="str">
        <f t="shared" si="5"/>
        <v/>
      </c>
      <c r="K64">
        <f t="shared" si="6"/>
        <v>46000</v>
      </c>
      <c r="L64" t="str">
        <f t="shared" si="7"/>
        <v/>
      </c>
    </row>
    <row r="65" spans="1:12" ht="16.5" thickTop="1" thickBot="1">
      <c r="A65" t="s">
        <v>105</v>
      </c>
      <c r="B65" s="3">
        <v>87000</v>
      </c>
      <c r="D65" s="4">
        <v>0</v>
      </c>
      <c r="E65" s="8"/>
      <c r="F65" s="1">
        <v>42010</v>
      </c>
      <c r="I65" t="str">
        <f t="shared" si="4"/>
        <v/>
      </c>
      <c r="J65" t="str">
        <f t="shared" si="5"/>
        <v/>
      </c>
      <c r="K65" t="str">
        <f t="shared" si="6"/>
        <v/>
      </c>
      <c r="L65" t="str">
        <f t="shared" si="7"/>
        <v/>
      </c>
    </row>
    <row r="66" spans="1:12" ht="16.5" thickTop="1" thickBot="1">
      <c r="A66" t="s">
        <v>106</v>
      </c>
      <c r="B66" s="3">
        <v>17000</v>
      </c>
      <c r="D66" s="4" t="s">
        <v>209</v>
      </c>
      <c r="E66" s="8"/>
      <c r="F66" s="1">
        <v>42010</v>
      </c>
      <c r="G66" s="1">
        <v>42014</v>
      </c>
      <c r="H66" s="1">
        <v>42076</v>
      </c>
      <c r="I66" t="str">
        <f t="shared" si="4"/>
        <v/>
      </c>
      <c r="J66" t="str">
        <f t="shared" si="5"/>
        <v/>
      </c>
      <c r="K66">
        <f t="shared" si="6"/>
        <v>17000</v>
      </c>
      <c r="L66" t="str">
        <f t="shared" si="7"/>
        <v/>
      </c>
    </row>
    <row r="67" spans="1:12" ht="16.5" thickTop="1" thickBot="1">
      <c r="A67" t="s">
        <v>107</v>
      </c>
      <c r="B67" s="3">
        <v>47000</v>
      </c>
      <c r="D67" s="4" t="s">
        <v>209</v>
      </c>
      <c r="E67" s="8"/>
      <c r="F67" s="1">
        <v>42010</v>
      </c>
      <c r="G67" s="1">
        <v>42014</v>
      </c>
      <c r="H67" s="1">
        <v>42076</v>
      </c>
      <c r="I67" t="str">
        <f t="shared" si="4"/>
        <v/>
      </c>
      <c r="J67" t="str">
        <f t="shared" si="5"/>
        <v/>
      </c>
      <c r="K67">
        <f t="shared" si="6"/>
        <v>47000</v>
      </c>
      <c r="L67" t="str">
        <f t="shared" si="7"/>
        <v/>
      </c>
    </row>
    <row r="68" spans="1:12" ht="16.5" thickTop="1" thickBot="1">
      <c r="A68" t="s">
        <v>68</v>
      </c>
      <c r="B68" s="3">
        <v>2400000</v>
      </c>
      <c r="D68" s="4">
        <v>0</v>
      </c>
      <c r="E68" s="8" t="s">
        <v>45</v>
      </c>
      <c r="F68" s="1">
        <v>42010</v>
      </c>
      <c r="I68" t="str">
        <f t="shared" si="4"/>
        <v/>
      </c>
      <c r="J68" t="str">
        <f t="shared" si="5"/>
        <v/>
      </c>
      <c r="K68" t="str">
        <f t="shared" si="6"/>
        <v/>
      </c>
      <c r="L68" t="str">
        <f t="shared" si="7"/>
        <v/>
      </c>
    </row>
    <row r="69" spans="1:12" ht="16.5" thickTop="1" thickBot="1">
      <c r="A69" t="s">
        <v>71</v>
      </c>
      <c r="B69" s="3">
        <v>22000</v>
      </c>
      <c r="D69" s="4">
        <v>0</v>
      </c>
      <c r="E69" s="8" t="s">
        <v>45</v>
      </c>
      <c r="F69" s="1">
        <v>42010</v>
      </c>
      <c r="I69" t="str">
        <f t="shared" si="4"/>
        <v/>
      </c>
      <c r="J69" t="str">
        <f t="shared" si="5"/>
        <v/>
      </c>
      <c r="K69" t="str">
        <f t="shared" si="6"/>
        <v/>
      </c>
      <c r="L69" t="str">
        <f t="shared" si="7"/>
        <v/>
      </c>
    </row>
    <row r="70" spans="1:12" ht="16.5" thickTop="1" thickBot="1">
      <c r="A70" t="s">
        <v>49</v>
      </c>
      <c r="B70" s="3">
        <v>2900</v>
      </c>
      <c r="C70" s="2">
        <v>20</v>
      </c>
      <c r="D70" s="4" t="s">
        <v>209</v>
      </c>
      <c r="E70" s="8"/>
      <c r="F70" s="1">
        <v>42011</v>
      </c>
      <c r="G70" s="1">
        <v>42016</v>
      </c>
      <c r="H70" s="1">
        <v>42076</v>
      </c>
      <c r="I70" t="str">
        <f t="shared" si="4"/>
        <v/>
      </c>
      <c r="J70" t="str">
        <f t="shared" si="5"/>
        <v/>
      </c>
      <c r="K70">
        <f t="shared" si="6"/>
        <v>2900</v>
      </c>
      <c r="L70" t="str">
        <f t="shared" si="7"/>
        <v/>
      </c>
    </row>
    <row r="71" spans="1:12" ht="16.5" thickTop="1" thickBot="1">
      <c r="A71" t="s">
        <v>46</v>
      </c>
      <c r="B71" s="3">
        <v>2900</v>
      </c>
      <c r="C71" s="2">
        <v>20</v>
      </c>
      <c r="D71" s="4" t="s">
        <v>209</v>
      </c>
      <c r="E71" s="8"/>
      <c r="F71" s="1">
        <v>42011</v>
      </c>
      <c r="G71" s="1">
        <v>42014</v>
      </c>
      <c r="H71" s="1">
        <v>42076</v>
      </c>
      <c r="I71" t="str">
        <f t="shared" si="4"/>
        <v/>
      </c>
      <c r="J71" t="str">
        <f t="shared" si="5"/>
        <v/>
      </c>
      <c r="K71">
        <f t="shared" si="6"/>
        <v>2900</v>
      </c>
      <c r="L71" t="str">
        <f t="shared" si="7"/>
        <v/>
      </c>
    </row>
    <row r="72" spans="1:12" ht="16.5" thickTop="1" thickBot="1">
      <c r="A72" t="s">
        <v>47</v>
      </c>
      <c r="B72" s="3">
        <v>3900</v>
      </c>
      <c r="C72" s="2">
        <v>20</v>
      </c>
      <c r="D72" s="4" t="s">
        <v>209</v>
      </c>
      <c r="E72" s="8"/>
      <c r="F72" s="1">
        <v>42011</v>
      </c>
      <c r="G72" s="1">
        <v>42014</v>
      </c>
      <c r="H72" s="1">
        <v>42076</v>
      </c>
      <c r="I72" t="str">
        <f t="shared" si="4"/>
        <v/>
      </c>
      <c r="J72" t="str">
        <f t="shared" si="5"/>
        <v/>
      </c>
      <c r="K72">
        <f t="shared" si="6"/>
        <v>3900</v>
      </c>
      <c r="L72" t="str">
        <f t="shared" si="7"/>
        <v/>
      </c>
    </row>
    <row r="73" spans="1:12" ht="16.5" thickTop="1" thickBot="1">
      <c r="A73" t="s">
        <v>66</v>
      </c>
      <c r="B73" s="3">
        <v>2700</v>
      </c>
      <c r="C73" s="2">
        <v>20</v>
      </c>
      <c r="D73" s="4" t="s">
        <v>209</v>
      </c>
      <c r="E73" s="8"/>
      <c r="F73" s="1">
        <v>42011</v>
      </c>
      <c r="G73" s="1">
        <v>42016</v>
      </c>
      <c r="H73" s="1">
        <v>42076</v>
      </c>
      <c r="I73" t="str">
        <f t="shared" si="4"/>
        <v/>
      </c>
      <c r="J73" t="str">
        <f t="shared" si="5"/>
        <v/>
      </c>
      <c r="K73">
        <f t="shared" si="6"/>
        <v>2700</v>
      </c>
      <c r="L73" t="str">
        <f t="shared" si="7"/>
        <v/>
      </c>
    </row>
    <row r="74" spans="1:12" ht="16.5" thickTop="1" thickBot="1">
      <c r="A74" t="s">
        <v>108</v>
      </c>
      <c r="B74" s="3">
        <v>750</v>
      </c>
      <c r="D74" s="4" t="s">
        <v>209</v>
      </c>
      <c r="E74" s="8"/>
      <c r="F74" s="1">
        <v>42011</v>
      </c>
      <c r="G74" s="1">
        <v>42014</v>
      </c>
      <c r="H74" s="1">
        <v>42076</v>
      </c>
      <c r="I74" t="str">
        <f t="shared" si="4"/>
        <v/>
      </c>
      <c r="J74" t="str">
        <f t="shared" si="5"/>
        <v/>
      </c>
      <c r="K74">
        <f t="shared" si="6"/>
        <v>750</v>
      </c>
      <c r="L74" t="str">
        <f t="shared" si="7"/>
        <v/>
      </c>
    </row>
    <row r="75" spans="1:12" ht="16.5" thickTop="1" thickBot="1">
      <c r="A75" t="s">
        <v>109</v>
      </c>
      <c r="B75" s="3">
        <v>50000</v>
      </c>
      <c r="D75" s="4">
        <v>0</v>
      </c>
      <c r="E75" s="8"/>
      <c r="F75" s="1">
        <v>42011</v>
      </c>
      <c r="I75" t="str">
        <f t="shared" si="4"/>
        <v/>
      </c>
      <c r="J75" t="str">
        <f t="shared" si="5"/>
        <v/>
      </c>
      <c r="K75" t="str">
        <f t="shared" si="6"/>
        <v/>
      </c>
      <c r="L75" t="str">
        <f t="shared" si="7"/>
        <v/>
      </c>
    </row>
    <row r="76" spans="1:12" ht="16.5" thickTop="1" thickBot="1">
      <c r="A76" t="s">
        <v>110</v>
      </c>
      <c r="B76" s="3">
        <v>187000</v>
      </c>
      <c r="D76" s="4">
        <v>0</v>
      </c>
      <c r="E76" s="8"/>
      <c r="F76" s="1">
        <v>42011</v>
      </c>
      <c r="I76" t="str">
        <f t="shared" si="4"/>
        <v/>
      </c>
      <c r="J76" t="str">
        <f t="shared" si="5"/>
        <v/>
      </c>
      <c r="K76" t="str">
        <f t="shared" si="6"/>
        <v/>
      </c>
      <c r="L76" t="str">
        <f t="shared" si="7"/>
        <v/>
      </c>
    </row>
    <row r="77" spans="1:12" ht="16.5" thickTop="1" thickBot="1">
      <c r="A77" t="s">
        <v>84</v>
      </c>
      <c r="B77" s="3">
        <v>192000</v>
      </c>
      <c r="D77" s="4" t="s">
        <v>209</v>
      </c>
      <c r="E77" s="8"/>
      <c r="F77" s="1">
        <v>42011</v>
      </c>
      <c r="G77" s="1">
        <v>42014</v>
      </c>
      <c r="H77" s="1">
        <v>42076</v>
      </c>
      <c r="I77" t="str">
        <f t="shared" si="4"/>
        <v/>
      </c>
      <c r="J77" t="str">
        <f t="shared" si="5"/>
        <v/>
      </c>
      <c r="K77">
        <f t="shared" si="6"/>
        <v>192000</v>
      </c>
      <c r="L77" t="str">
        <f t="shared" si="7"/>
        <v/>
      </c>
    </row>
    <row r="78" spans="1:12" ht="16.5" thickTop="1" thickBot="1">
      <c r="A78" t="s">
        <v>76</v>
      </c>
      <c r="B78" s="3">
        <v>335000</v>
      </c>
      <c r="C78" s="2">
        <v>999</v>
      </c>
      <c r="D78" s="4" t="s">
        <v>209</v>
      </c>
      <c r="E78" s="8"/>
      <c r="F78" s="1">
        <v>42011</v>
      </c>
      <c r="G78" s="1">
        <v>42014</v>
      </c>
      <c r="H78" s="1">
        <v>42076</v>
      </c>
      <c r="I78" t="str">
        <f t="shared" si="4"/>
        <v/>
      </c>
      <c r="J78" t="str">
        <f t="shared" si="5"/>
        <v/>
      </c>
      <c r="K78">
        <f t="shared" si="6"/>
        <v>335000</v>
      </c>
      <c r="L78" t="str">
        <f t="shared" si="7"/>
        <v/>
      </c>
    </row>
    <row r="79" spans="1:12" ht="16.5" thickTop="1" thickBot="1">
      <c r="A79" t="s">
        <v>111</v>
      </c>
      <c r="B79" s="3">
        <v>297000</v>
      </c>
      <c r="D79" s="4">
        <v>0</v>
      </c>
      <c r="E79" s="8"/>
      <c r="F79" s="1">
        <v>42011</v>
      </c>
      <c r="I79" t="str">
        <f t="shared" si="4"/>
        <v/>
      </c>
      <c r="J79" t="str">
        <f t="shared" si="5"/>
        <v/>
      </c>
      <c r="K79" t="str">
        <f t="shared" si="6"/>
        <v/>
      </c>
      <c r="L79" t="str">
        <f t="shared" si="7"/>
        <v/>
      </c>
    </row>
    <row r="80" spans="1:12" ht="16.5" thickTop="1" thickBot="1">
      <c r="A80" t="s">
        <v>112</v>
      </c>
      <c r="B80" s="3">
        <v>4600</v>
      </c>
      <c r="D80" s="4" t="s">
        <v>209</v>
      </c>
      <c r="E80" s="8"/>
      <c r="F80" s="1">
        <v>42014</v>
      </c>
      <c r="G80" s="1">
        <v>42016</v>
      </c>
      <c r="H80" s="1">
        <v>42076</v>
      </c>
      <c r="I80" t="str">
        <f t="shared" si="4"/>
        <v/>
      </c>
      <c r="J80" t="str">
        <f t="shared" si="5"/>
        <v/>
      </c>
      <c r="K80">
        <f t="shared" si="6"/>
        <v>4600</v>
      </c>
      <c r="L80" t="str">
        <f t="shared" si="7"/>
        <v/>
      </c>
    </row>
    <row r="81" spans="1:12" ht="16.5" thickTop="1" thickBot="1">
      <c r="A81" t="s">
        <v>113</v>
      </c>
      <c r="B81" s="3">
        <v>47000</v>
      </c>
      <c r="D81" s="4" t="s">
        <v>209</v>
      </c>
      <c r="E81" s="8"/>
      <c r="F81" s="1">
        <v>42014</v>
      </c>
      <c r="G81" s="1">
        <v>42014</v>
      </c>
      <c r="H81" s="1">
        <v>42076</v>
      </c>
      <c r="I81" t="str">
        <f t="shared" si="4"/>
        <v/>
      </c>
      <c r="J81" t="str">
        <f t="shared" si="5"/>
        <v/>
      </c>
      <c r="K81">
        <f t="shared" si="6"/>
        <v>47000</v>
      </c>
      <c r="L81" t="str">
        <f t="shared" si="7"/>
        <v/>
      </c>
    </row>
    <row r="82" spans="1:12" ht="16.5" thickTop="1" thickBot="1">
      <c r="A82" t="s">
        <v>114</v>
      </c>
      <c r="B82" s="3">
        <v>147000</v>
      </c>
      <c r="D82" s="4" t="s">
        <v>209</v>
      </c>
      <c r="E82" s="8"/>
      <c r="F82" s="1">
        <v>42014</v>
      </c>
      <c r="G82" s="1">
        <v>42018</v>
      </c>
      <c r="H82" s="1">
        <v>42076</v>
      </c>
      <c r="I82" t="str">
        <f t="shared" si="4"/>
        <v/>
      </c>
      <c r="J82" t="str">
        <f t="shared" si="5"/>
        <v/>
      </c>
      <c r="K82">
        <f t="shared" si="6"/>
        <v>147000</v>
      </c>
      <c r="L82" t="str">
        <f t="shared" si="7"/>
        <v/>
      </c>
    </row>
    <row r="83" spans="1:12" ht="16.5" thickTop="1" thickBot="1">
      <c r="A83" t="s">
        <v>115</v>
      </c>
      <c r="B83" s="3">
        <v>85000</v>
      </c>
      <c r="D83" s="4" t="s">
        <v>209</v>
      </c>
      <c r="E83" s="8"/>
      <c r="F83" s="1">
        <v>42014</v>
      </c>
      <c r="G83" s="1">
        <v>42016</v>
      </c>
      <c r="H83" s="1">
        <v>42076</v>
      </c>
      <c r="I83" t="str">
        <f t="shared" si="4"/>
        <v/>
      </c>
      <c r="J83" t="str">
        <f t="shared" si="5"/>
        <v/>
      </c>
      <c r="K83">
        <f t="shared" si="6"/>
        <v>85000</v>
      </c>
      <c r="L83" t="str">
        <f t="shared" si="7"/>
        <v/>
      </c>
    </row>
    <row r="84" spans="1:12" ht="16.5" thickTop="1" thickBot="1">
      <c r="A84" t="s">
        <v>57</v>
      </c>
      <c r="B84" s="3">
        <v>2900</v>
      </c>
      <c r="C84" s="2">
        <v>20</v>
      </c>
      <c r="D84" s="4" t="s">
        <v>209</v>
      </c>
      <c r="E84" s="8"/>
      <c r="F84" s="1">
        <v>42014</v>
      </c>
      <c r="G84" s="1">
        <v>42016</v>
      </c>
      <c r="H84" s="1">
        <v>42076</v>
      </c>
      <c r="I84" t="str">
        <f t="shared" si="4"/>
        <v/>
      </c>
      <c r="J84" t="str">
        <f t="shared" si="5"/>
        <v/>
      </c>
      <c r="K84">
        <f t="shared" si="6"/>
        <v>2900</v>
      </c>
      <c r="L84" t="str">
        <f t="shared" si="7"/>
        <v/>
      </c>
    </row>
    <row r="85" spans="1:12" ht="16.5" thickTop="1" thickBot="1">
      <c r="A85" t="s">
        <v>46</v>
      </c>
      <c r="B85" s="3">
        <v>3700</v>
      </c>
      <c r="C85" s="2">
        <v>20</v>
      </c>
      <c r="D85" s="4" t="s">
        <v>209</v>
      </c>
      <c r="E85" s="8"/>
      <c r="F85" s="1">
        <v>42014</v>
      </c>
      <c r="G85" s="1">
        <v>42020</v>
      </c>
      <c r="H85" s="1">
        <v>42076</v>
      </c>
      <c r="I85" t="str">
        <f t="shared" si="4"/>
        <v/>
      </c>
      <c r="J85" t="str">
        <f t="shared" si="5"/>
        <v/>
      </c>
      <c r="K85">
        <f t="shared" si="6"/>
        <v>3700</v>
      </c>
      <c r="L85" t="str">
        <f t="shared" si="7"/>
        <v/>
      </c>
    </row>
    <row r="86" spans="1:12" ht="16.5" thickTop="1" thickBot="1">
      <c r="A86" t="s">
        <v>47</v>
      </c>
      <c r="B86" s="3">
        <v>2900</v>
      </c>
      <c r="C86" s="2">
        <v>20</v>
      </c>
      <c r="D86" s="4" t="s">
        <v>209</v>
      </c>
      <c r="E86" s="8"/>
      <c r="F86" s="1">
        <v>42014</v>
      </c>
      <c r="G86" s="1">
        <v>42016</v>
      </c>
      <c r="H86" s="1">
        <v>42076</v>
      </c>
      <c r="I86" t="str">
        <f t="shared" si="4"/>
        <v/>
      </c>
      <c r="J86" t="str">
        <f t="shared" si="5"/>
        <v/>
      </c>
      <c r="K86">
        <f t="shared" si="6"/>
        <v>2900</v>
      </c>
      <c r="L86" t="str">
        <f t="shared" si="7"/>
        <v/>
      </c>
    </row>
    <row r="87" spans="1:12" ht="16.5" thickTop="1" thickBot="1">
      <c r="A87" t="s">
        <v>64</v>
      </c>
      <c r="B87" s="3">
        <v>13000</v>
      </c>
      <c r="D87" s="4" t="s">
        <v>209</v>
      </c>
      <c r="E87" s="8"/>
      <c r="F87" s="1">
        <v>42014</v>
      </c>
      <c r="G87" s="1">
        <v>42014</v>
      </c>
      <c r="H87" s="1">
        <v>42076</v>
      </c>
      <c r="I87" t="str">
        <f t="shared" si="4"/>
        <v/>
      </c>
      <c r="J87" t="str">
        <f t="shared" si="5"/>
        <v/>
      </c>
      <c r="K87">
        <f t="shared" si="6"/>
        <v>13000</v>
      </c>
      <c r="L87" t="str">
        <f t="shared" si="7"/>
        <v/>
      </c>
    </row>
    <row r="88" spans="1:12" ht="16.5" thickTop="1" thickBot="1">
      <c r="A88" t="s">
        <v>116</v>
      </c>
      <c r="B88" s="3">
        <v>62000</v>
      </c>
      <c r="D88" s="4">
        <v>0</v>
      </c>
      <c r="E88" s="8"/>
      <c r="F88" s="1">
        <v>42016</v>
      </c>
      <c r="I88" t="str">
        <f t="shared" si="4"/>
        <v/>
      </c>
      <c r="J88" t="str">
        <f t="shared" si="5"/>
        <v/>
      </c>
      <c r="K88" t="str">
        <f t="shared" si="6"/>
        <v/>
      </c>
      <c r="L88" t="str">
        <f t="shared" si="7"/>
        <v/>
      </c>
    </row>
    <row r="89" spans="1:12" ht="16.5" thickTop="1" thickBot="1">
      <c r="A89" t="s">
        <v>117</v>
      </c>
      <c r="B89" s="3">
        <v>10000</v>
      </c>
      <c r="D89" s="4" t="s">
        <v>209</v>
      </c>
      <c r="E89" s="8"/>
      <c r="F89" s="1">
        <v>42016</v>
      </c>
      <c r="G89" s="1">
        <v>42020</v>
      </c>
      <c r="H89" s="1">
        <v>42076</v>
      </c>
      <c r="I89" t="str">
        <f t="shared" si="4"/>
        <v/>
      </c>
      <c r="J89" t="str">
        <f t="shared" si="5"/>
        <v/>
      </c>
      <c r="K89">
        <f t="shared" si="6"/>
        <v>10000</v>
      </c>
      <c r="L89" t="str">
        <f t="shared" si="7"/>
        <v/>
      </c>
    </row>
    <row r="90" spans="1:12" ht="16.5" thickTop="1" thickBot="1">
      <c r="A90" t="s">
        <v>86</v>
      </c>
      <c r="B90" s="3">
        <v>550</v>
      </c>
      <c r="D90" s="4" t="s">
        <v>209</v>
      </c>
      <c r="E90" s="8"/>
      <c r="F90" s="1">
        <v>42018</v>
      </c>
      <c r="G90" s="1">
        <v>42024</v>
      </c>
      <c r="H90" s="1">
        <v>42076</v>
      </c>
      <c r="I90" t="str">
        <f t="shared" si="4"/>
        <v/>
      </c>
      <c r="J90" t="str">
        <f t="shared" si="5"/>
        <v/>
      </c>
      <c r="K90">
        <f t="shared" si="6"/>
        <v>550</v>
      </c>
      <c r="L90" t="str">
        <f t="shared" si="7"/>
        <v/>
      </c>
    </row>
    <row r="91" spans="1:12" ht="16.5" thickTop="1" thickBot="1">
      <c r="A91" t="s">
        <v>87</v>
      </c>
      <c r="B91" s="3">
        <v>97000</v>
      </c>
      <c r="D91" s="4">
        <v>0</v>
      </c>
      <c r="E91" s="8"/>
      <c r="F91" s="1">
        <v>42018</v>
      </c>
      <c r="I91" t="str">
        <f t="shared" si="4"/>
        <v/>
      </c>
      <c r="J91" t="str">
        <f t="shared" si="5"/>
        <v/>
      </c>
      <c r="K91" t="str">
        <f t="shared" si="6"/>
        <v/>
      </c>
      <c r="L91" t="str">
        <f t="shared" si="7"/>
        <v/>
      </c>
    </row>
    <row r="92" spans="1:12" ht="16.5" thickTop="1" thickBot="1">
      <c r="A92" t="s">
        <v>83</v>
      </c>
      <c r="B92" s="3">
        <v>17000</v>
      </c>
      <c r="D92" s="4">
        <v>0</v>
      </c>
      <c r="E92" s="8"/>
      <c r="F92" s="1">
        <v>42018</v>
      </c>
      <c r="I92" t="str">
        <f t="shared" si="4"/>
        <v/>
      </c>
      <c r="J92" t="str">
        <f t="shared" si="5"/>
        <v/>
      </c>
      <c r="K92" t="str">
        <f t="shared" si="6"/>
        <v/>
      </c>
      <c r="L92" t="str">
        <f t="shared" si="7"/>
        <v/>
      </c>
    </row>
    <row r="93" spans="1:12" ht="16.5" thickTop="1" thickBot="1">
      <c r="A93" t="s">
        <v>75</v>
      </c>
      <c r="B93" s="3">
        <v>9700</v>
      </c>
      <c r="D93" s="4" t="s">
        <v>209</v>
      </c>
      <c r="E93" s="8"/>
      <c r="F93" s="1">
        <v>42018</v>
      </c>
      <c r="G93" s="1">
        <v>42020</v>
      </c>
      <c r="H93" s="1">
        <v>42076</v>
      </c>
      <c r="I93" t="str">
        <f t="shared" si="4"/>
        <v/>
      </c>
      <c r="J93" t="str">
        <f t="shared" si="5"/>
        <v/>
      </c>
      <c r="K93">
        <f t="shared" si="6"/>
        <v>9700</v>
      </c>
      <c r="L93" t="str">
        <f t="shared" si="7"/>
        <v/>
      </c>
    </row>
    <row r="94" spans="1:12" ht="16.5" thickTop="1" thickBot="1">
      <c r="A94" t="s">
        <v>119</v>
      </c>
      <c r="B94" s="3">
        <v>200000</v>
      </c>
      <c r="D94" s="4" t="s">
        <v>209</v>
      </c>
      <c r="E94" s="8"/>
      <c r="F94" s="1">
        <v>42018</v>
      </c>
      <c r="G94" s="1">
        <v>42020</v>
      </c>
      <c r="H94" s="1">
        <v>42076</v>
      </c>
      <c r="I94" t="str">
        <f t="shared" si="4"/>
        <v/>
      </c>
      <c r="J94" t="str">
        <f t="shared" si="5"/>
        <v/>
      </c>
      <c r="K94">
        <f t="shared" si="6"/>
        <v>200000</v>
      </c>
      <c r="L94" t="str">
        <f t="shared" si="7"/>
        <v/>
      </c>
    </row>
    <row r="95" spans="1:12" ht="16.5" thickTop="1" thickBot="1">
      <c r="A95" t="s">
        <v>120</v>
      </c>
      <c r="B95" s="3">
        <v>17000</v>
      </c>
      <c r="D95" s="4" t="s">
        <v>209</v>
      </c>
      <c r="E95" s="8"/>
      <c r="F95" s="1">
        <v>42018</v>
      </c>
      <c r="G95" s="1">
        <v>42020</v>
      </c>
      <c r="H95" s="1">
        <v>42076</v>
      </c>
      <c r="I95" t="str">
        <f t="shared" si="4"/>
        <v/>
      </c>
      <c r="J95" t="str">
        <f t="shared" si="5"/>
        <v/>
      </c>
      <c r="K95">
        <f t="shared" si="6"/>
        <v>17000</v>
      </c>
      <c r="L95" t="str">
        <f t="shared" si="7"/>
        <v/>
      </c>
    </row>
    <row r="96" spans="1:12" ht="16.5" thickTop="1" thickBot="1">
      <c r="A96" t="s">
        <v>121</v>
      </c>
      <c r="B96" s="3">
        <v>27000</v>
      </c>
      <c r="D96" s="4" t="s">
        <v>209</v>
      </c>
      <c r="E96" s="8"/>
      <c r="F96" s="1">
        <v>42018</v>
      </c>
      <c r="G96" s="1">
        <v>42020</v>
      </c>
      <c r="H96" s="1">
        <v>42076</v>
      </c>
      <c r="I96" t="str">
        <f t="shared" si="4"/>
        <v/>
      </c>
      <c r="J96" t="str">
        <f t="shared" si="5"/>
        <v/>
      </c>
      <c r="K96">
        <f t="shared" si="6"/>
        <v>27000</v>
      </c>
      <c r="L96" t="str">
        <f t="shared" si="7"/>
        <v/>
      </c>
    </row>
    <row r="97" spans="1:12" ht="16.5" thickTop="1" thickBot="1">
      <c r="A97" t="s">
        <v>122</v>
      </c>
      <c r="B97" s="3">
        <v>135000</v>
      </c>
      <c r="D97" s="4">
        <v>0</v>
      </c>
      <c r="E97" s="8"/>
      <c r="F97" s="1">
        <v>42018</v>
      </c>
      <c r="I97" t="str">
        <f t="shared" si="4"/>
        <v/>
      </c>
      <c r="J97" t="str">
        <f t="shared" si="5"/>
        <v/>
      </c>
      <c r="K97" t="str">
        <f t="shared" si="6"/>
        <v/>
      </c>
      <c r="L97" t="str">
        <f t="shared" si="7"/>
        <v/>
      </c>
    </row>
    <row r="98" spans="1:12" ht="16.5" thickTop="1" thickBot="1">
      <c r="A98" t="s">
        <v>123</v>
      </c>
      <c r="B98" s="3">
        <v>100000</v>
      </c>
      <c r="D98" s="4">
        <v>0</v>
      </c>
      <c r="E98" s="8"/>
      <c r="F98" s="1">
        <v>42018</v>
      </c>
      <c r="I98" t="str">
        <f t="shared" si="4"/>
        <v/>
      </c>
      <c r="J98" t="str">
        <f t="shared" si="5"/>
        <v/>
      </c>
      <c r="K98" t="str">
        <f t="shared" si="6"/>
        <v/>
      </c>
      <c r="L98" t="str">
        <f t="shared" si="7"/>
        <v/>
      </c>
    </row>
    <row r="99" spans="1:12" ht="16.5" thickTop="1" thickBot="1">
      <c r="A99" t="s">
        <v>115</v>
      </c>
      <c r="B99" s="3">
        <v>245000</v>
      </c>
      <c r="D99" s="4" t="s">
        <v>209</v>
      </c>
      <c r="E99" s="8"/>
      <c r="F99" s="1">
        <v>42018</v>
      </c>
      <c r="G99" s="1">
        <v>42020</v>
      </c>
      <c r="H99" s="1">
        <v>42076</v>
      </c>
      <c r="I99" t="str">
        <f t="shared" si="4"/>
        <v/>
      </c>
      <c r="J99" t="str">
        <f t="shared" si="5"/>
        <v/>
      </c>
      <c r="K99">
        <f t="shared" si="6"/>
        <v>245000</v>
      </c>
      <c r="L99" t="str">
        <f t="shared" si="7"/>
        <v/>
      </c>
    </row>
    <row r="100" spans="1:12" ht="16.5" thickTop="1" thickBot="1">
      <c r="A100" t="s">
        <v>124</v>
      </c>
      <c r="B100" s="3">
        <v>245000</v>
      </c>
      <c r="C100" s="2">
        <v>999</v>
      </c>
      <c r="D100" s="4" t="s">
        <v>209</v>
      </c>
      <c r="E100" s="8"/>
      <c r="F100" s="1">
        <v>42018</v>
      </c>
      <c r="G100" s="1">
        <v>42020</v>
      </c>
      <c r="H100" s="1">
        <v>42076</v>
      </c>
      <c r="I100" t="str">
        <f t="shared" si="4"/>
        <v/>
      </c>
      <c r="J100" t="str">
        <f t="shared" si="5"/>
        <v/>
      </c>
      <c r="K100">
        <f t="shared" si="6"/>
        <v>245000</v>
      </c>
      <c r="L100" t="str">
        <f t="shared" si="7"/>
        <v/>
      </c>
    </row>
    <row r="101" spans="1:12" ht="16.5" thickTop="1" thickBot="1">
      <c r="A101" t="s">
        <v>111</v>
      </c>
      <c r="B101" s="3">
        <v>186000</v>
      </c>
      <c r="D101" s="4">
        <v>0</v>
      </c>
      <c r="E101" s="8"/>
      <c r="F101" s="1">
        <v>42020</v>
      </c>
      <c r="I101" t="str">
        <f t="shared" si="4"/>
        <v/>
      </c>
      <c r="J101" t="str">
        <f t="shared" si="5"/>
        <v/>
      </c>
      <c r="K101" t="str">
        <f t="shared" si="6"/>
        <v/>
      </c>
      <c r="L101" t="str">
        <f t="shared" si="7"/>
        <v/>
      </c>
    </row>
    <row r="102" spans="1:12" ht="16.5" thickTop="1" thickBot="1">
      <c r="A102" t="s">
        <v>110</v>
      </c>
      <c r="B102" s="3">
        <v>184000</v>
      </c>
      <c r="D102" s="4">
        <v>0</v>
      </c>
      <c r="E102" s="8"/>
      <c r="F102" s="1">
        <v>42020</v>
      </c>
      <c r="I102" t="str">
        <f t="shared" si="4"/>
        <v/>
      </c>
      <c r="J102" t="str">
        <f t="shared" si="5"/>
        <v/>
      </c>
      <c r="K102" t="str">
        <f t="shared" si="6"/>
        <v/>
      </c>
      <c r="L102" t="str">
        <f t="shared" si="7"/>
        <v/>
      </c>
    </row>
    <row r="103" spans="1:12" ht="16.5" thickTop="1" thickBot="1">
      <c r="A103" t="s">
        <v>109</v>
      </c>
      <c r="B103" s="3">
        <v>4000</v>
      </c>
      <c r="D103" s="4">
        <v>0</v>
      </c>
      <c r="E103" s="8"/>
      <c r="F103" s="1">
        <v>42020</v>
      </c>
      <c r="I103" t="str">
        <f t="shared" si="4"/>
        <v/>
      </c>
      <c r="J103" t="str">
        <f t="shared" si="5"/>
        <v/>
      </c>
      <c r="K103" t="str">
        <f t="shared" si="6"/>
        <v/>
      </c>
      <c r="L103" t="str">
        <f t="shared" si="7"/>
        <v/>
      </c>
    </row>
    <row r="104" spans="1:12" ht="16.5" thickTop="1" thickBot="1">
      <c r="A104" t="s">
        <v>127</v>
      </c>
      <c r="B104" s="3">
        <v>132000</v>
      </c>
      <c r="D104" s="4" t="s">
        <v>209</v>
      </c>
      <c r="E104" s="8"/>
      <c r="F104" s="1">
        <v>42020</v>
      </c>
      <c r="G104" s="1">
        <v>42023</v>
      </c>
      <c r="H104" s="1">
        <v>42076</v>
      </c>
      <c r="I104" t="str">
        <f t="shared" si="4"/>
        <v/>
      </c>
      <c r="J104" t="str">
        <f t="shared" si="5"/>
        <v/>
      </c>
      <c r="K104">
        <f t="shared" si="6"/>
        <v>132000</v>
      </c>
      <c r="L104" t="str">
        <f t="shared" si="7"/>
        <v/>
      </c>
    </row>
    <row r="105" spans="1:12" ht="16.5" thickTop="1" thickBot="1">
      <c r="A105" t="s">
        <v>128</v>
      </c>
      <c r="B105" s="3">
        <f>700*14</f>
        <v>9800</v>
      </c>
      <c r="C105" s="2">
        <v>14</v>
      </c>
      <c r="D105" s="4" t="s">
        <v>209</v>
      </c>
      <c r="E105" s="8"/>
      <c r="F105" s="1">
        <v>42021</v>
      </c>
      <c r="G105" s="1">
        <v>42023</v>
      </c>
      <c r="H105" s="1">
        <v>42076</v>
      </c>
      <c r="I105" t="str">
        <f t="shared" ref="I105:I113" si="8">IF(AND(ISBLANK($E105),NOT(ISBLANK($B105)),$D105="S"),$B105,"")</f>
        <v/>
      </c>
      <c r="J105" t="str">
        <f t="shared" ref="J105:J113" si="9">IF(AND($E105="X",NOT(ISBLANK($B105)),$D105="S"),$B105,"")</f>
        <v/>
      </c>
      <c r="K105">
        <f t="shared" ref="K105:K113" si="10">IF(AND(ISBLANK($E105),NOT(ISBLANK($B105)),$D105="D"),$B105,"")</f>
        <v>9800</v>
      </c>
      <c r="L105" t="str">
        <f t="shared" ref="L105:L113" si="11">IF(AND($E105="X",NOT(ISBLANK($B105)),$D105="D"),$B105,"")</f>
        <v/>
      </c>
    </row>
    <row r="106" spans="1:12" ht="16.5" thickTop="1" thickBot="1">
      <c r="A106" t="s">
        <v>129</v>
      </c>
      <c r="B106" s="3">
        <f>C106*700</f>
        <v>62300</v>
      </c>
      <c r="C106" s="2">
        <v>89</v>
      </c>
      <c r="D106" s="4" t="s">
        <v>209</v>
      </c>
      <c r="E106" s="8"/>
      <c r="F106" s="1">
        <v>42021</v>
      </c>
      <c r="G106" s="1">
        <v>42023</v>
      </c>
      <c r="H106" s="1">
        <v>42076</v>
      </c>
      <c r="I106" t="str">
        <f t="shared" si="8"/>
        <v/>
      </c>
      <c r="J106" t="str">
        <f t="shared" si="9"/>
        <v/>
      </c>
      <c r="K106">
        <f t="shared" si="10"/>
        <v>62300</v>
      </c>
      <c r="L106" t="str">
        <f t="shared" si="11"/>
        <v/>
      </c>
    </row>
    <row r="107" spans="1:12" ht="16.5" thickTop="1" thickBot="1">
      <c r="A107" t="s">
        <v>130</v>
      </c>
      <c r="B107" s="3">
        <f>C107*700</f>
        <v>59500</v>
      </c>
      <c r="C107" s="2">
        <v>85</v>
      </c>
      <c r="D107" s="4" t="s">
        <v>209</v>
      </c>
      <c r="E107" s="8"/>
      <c r="F107" s="1">
        <v>42021</v>
      </c>
      <c r="G107" s="1">
        <v>42023</v>
      </c>
      <c r="H107" s="1">
        <v>42076</v>
      </c>
      <c r="I107" t="str">
        <f t="shared" si="8"/>
        <v/>
      </c>
      <c r="J107" t="str">
        <f t="shared" si="9"/>
        <v/>
      </c>
      <c r="K107">
        <f t="shared" si="10"/>
        <v>59500</v>
      </c>
      <c r="L107" t="str">
        <f t="shared" si="11"/>
        <v/>
      </c>
    </row>
    <row r="108" spans="1:12" ht="16.5" thickTop="1" thickBot="1">
      <c r="A108" t="s">
        <v>131</v>
      </c>
      <c r="B108" s="3">
        <f>1500*C108</f>
        <v>13500</v>
      </c>
      <c r="C108" s="2">
        <v>9</v>
      </c>
      <c r="D108" s="4" t="s">
        <v>209</v>
      </c>
      <c r="E108" s="8"/>
      <c r="F108" s="1">
        <v>42021</v>
      </c>
      <c r="G108" s="1">
        <v>42023</v>
      </c>
      <c r="H108" s="1">
        <v>42076</v>
      </c>
      <c r="I108" t="str">
        <f t="shared" si="8"/>
        <v/>
      </c>
      <c r="J108" t="str">
        <f t="shared" si="9"/>
        <v/>
      </c>
      <c r="K108">
        <f t="shared" si="10"/>
        <v>13500</v>
      </c>
      <c r="L108" t="str">
        <f t="shared" si="11"/>
        <v/>
      </c>
    </row>
    <row r="109" spans="1:12" ht="16.5" thickTop="1" thickBot="1">
      <c r="A109" t="s">
        <v>132</v>
      </c>
      <c r="B109" s="3">
        <f>700*C109</f>
        <v>14700</v>
      </c>
      <c r="C109" s="2">
        <v>21</v>
      </c>
      <c r="D109" s="4" t="s">
        <v>209</v>
      </c>
      <c r="E109" s="8"/>
      <c r="F109" s="1">
        <v>42021</v>
      </c>
      <c r="G109" s="1">
        <v>42021</v>
      </c>
      <c r="H109" s="1">
        <v>42076</v>
      </c>
      <c r="I109" t="str">
        <f t="shared" si="8"/>
        <v/>
      </c>
      <c r="J109" t="str">
        <f t="shared" si="9"/>
        <v/>
      </c>
      <c r="K109">
        <f t="shared" si="10"/>
        <v>14700</v>
      </c>
      <c r="L109" t="str">
        <f t="shared" si="11"/>
        <v/>
      </c>
    </row>
    <row r="110" spans="1:12" ht="16.5" thickTop="1" thickBot="1">
      <c r="A110" t="s">
        <v>133</v>
      </c>
      <c r="B110" s="3">
        <f>C110*700</f>
        <v>4200</v>
      </c>
      <c r="C110" s="2">
        <v>6</v>
      </c>
      <c r="D110" s="4" t="s">
        <v>209</v>
      </c>
      <c r="E110" s="8"/>
      <c r="F110" s="1">
        <v>42021</v>
      </c>
      <c r="G110" s="1">
        <v>42023</v>
      </c>
      <c r="H110" s="1">
        <v>42076</v>
      </c>
      <c r="I110" t="str">
        <f t="shared" si="8"/>
        <v/>
      </c>
      <c r="J110" t="str">
        <f t="shared" si="9"/>
        <v/>
      </c>
      <c r="K110">
        <f t="shared" si="10"/>
        <v>4200</v>
      </c>
      <c r="L110" t="str">
        <f t="shared" si="11"/>
        <v/>
      </c>
    </row>
    <row r="111" spans="1:12" ht="16.5" thickTop="1" thickBot="1">
      <c r="A111" t="s">
        <v>46</v>
      </c>
      <c r="B111" s="3">
        <v>2900</v>
      </c>
      <c r="C111" s="2">
        <v>20</v>
      </c>
      <c r="D111" s="4" t="s">
        <v>209</v>
      </c>
      <c r="E111" s="8"/>
      <c r="F111" s="1">
        <v>42021</v>
      </c>
      <c r="G111" s="1">
        <v>42023</v>
      </c>
      <c r="H111" s="1">
        <v>42076</v>
      </c>
      <c r="I111" t="str">
        <f t="shared" si="8"/>
        <v/>
      </c>
      <c r="J111" t="str">
        <f t="shared" si="9"/>
        <v/>
      </c>
      <c r="K111">
        <f t="shared" si="10"/>
        <v>2900</v>
      </c>
      <c r="L111" t="str">
        <f t="shared" si="11"/>
        <v/>
      </c>
    </row>
    <row r="112" spans="1:12" ht="16.5" thickTop="1" thickBot="1">
      <c r="A112" t="s">
        <v>60</v>
      </c>
      <c r="B112" s="3">
        <v>9000</v>
      </c>
      <c r="C112" s="2">
        <v>20</v>
      </c>
      <c r="D112" s="4" t="s">
        <v>209</v>
      </c>
      <c r="E112" s="8"/>
      <c r="F112" s="1">
        <v>42021</v>
      </c>
      <c r="G112" s="1">
        <v>42023</v>
      </c>
      <c r="H112" s="1">
        <v>42076</v>
      </c>
      <c r="I112" t="str">
        <f t="shared" si="8"/>
        <v/>
      </c>
      <c r="J112" t="str">
        <f t="shared" si="9"/>
        <v/>
      </c>
      <c r="K112">
        <f t="shared" si="10"/>
        <v>9000</v>
      </c>
      <c r="L112" t="str">
        <f t="shared" si="11"/>
        <v/>
      </c>
    </row>
    <row r="113" spans="1:12" ht="16.5" thickTop="1" thickBot="1">
      <c r="A113" t="s">
        <v>66</v>
      </c>
      <c r="B113" s="3">
        <v>2900</v>
      </c>
      <c r="C113" s="2">
        <v>20</v>
      </c>
      <c r="D113" s="4" t="s">
        <v>209</v>
      </c>
      <c r="E113" s="8"/>
      <c r="F113" s="1">
        <v>42021</v>
      </c>
      <c r="G113" s="1">
        <v>42023</v>
      </c>
      <c r="H113" s="1">
        <v>42076</v>
      </c>
      <c r="I113" t="str">
        <f t="shared" si="8"/>
        <v/>
      </c>
      <c r="J113" t="str">
        <f t="shared" si="9"/>
        <v/>
      </c>
      <c r="K113">
        <f t="shared" si="10"/>
        <v>2900</v>
      </c>
      <c r="L113" t="str">
        <f t="shared" si="11"/>
        <v/>
      </c>
    </row>
    <row r="114" spans="1:12" ht="16.5" thickTop="1" thickBot="1">
      <c r="A114" t="s">
        <v>84</v>
      </c>
      <c r="B114" s="3">
        <v>422000</v>
      </c>
      <c r="D114" s="4" t="s">
        <v>209</v>
      </c>
      <c r="E114" s="8"/>
      <c r="F114" s="1">
        <v>42021</v>
      </c>
      <c r="G114" s="1">
        <v>42023</v>
      </c>
      <c r="H114" s="1">
        <v>42076</v>
      </c>
      <c r="I114" t="str">
        <f t="shared" ref="I114:I177" si="12">IF(AND(ISBLANK($E114),NOT(ISBLANK($B114)),$D114="S"),$B114,"")</f>
        <v/>
      </c>
      <c r="J114" t="str">
        <f t="shared" ref="J114:J177" si="13">IF(AND($E114="X",NOT(ISBLANK($B114)),$D114="S"),$B114,"")</f>
        <v/>
      </c>
      <c r="K114">
        <f t="shared" ref="K114:K177" si="14">IF(AND(ISBLANK($E114),NOT(ISBLANK($B114)),$D114="D"),$B114,"")</f>
        <v>422000</v>
      </c>
      <c r="L114" t="str">
        <f t="shared" ref="L114:L177" si="15">IF(AND($E114="X",NOT(ISBLANK($B114)),$D114="D"),$B114,"")</f>
        <v/>
      </c>
    </row>
    <row r="115" spans="1:12" ht="16.5" thickTop="1" thickBot="1">
      <c r="A115" t="s">
        <v>128</v>
      </c>
      <c r="B115" s="3">
        <f>C115*1450</f>
        <v>50750</v>
      </c>
      <c r="C115" s="2">
        <v>35</v>
      </c>
      <c r="D115" s="4">
        <v>0</v>
      </c>
      <c r="E115" s="8"/>
      <c r="F115" s="1">
        <v>42023</v>
      </c>
      <c r="I115" t="str">
        <f t="shared" si="12"/>
        <v/>
      </c>
      <c r="J115" t="str">
        <f t="shared" si="13"/>
        <v/>
      </c>
      <c r="K115" t="str">
        <f t="shared" si="14"/>
        <v/>
      </c>
      <c r="L115" t="str">
        <f t="shared" si="15"/>
        <v/>
      </c>
    </row>
    <row r="116" spans="1:12" ht="16.5" thickTop="1" thickBot="1">
      <c r="A116" t="s">
        <v>134</v>
      </c>
      <c r="B116" s="3">
        <f>C116*5000</f>
        <v>95000</v>
      </c>
      <c r="C116" s="2">
        <v>19</v>
      </c>
      <c r="D116" s="4">
        <v>0</v>
      </c>
      <c r="E116" s="8"/>
      <c r="F116" s="1">
        <v>42023</v>
      </c>
      <c r="I116" t="str">
        <f t="shared" si="12"/>
        <v/>
      </c>
      <c r="J116" t="str">
        <f t="shared" si="13"/>
        <v/>
      </c>
      <c r="K116" t="str">
        <f t="shared" si="14"/>
        <v/>
      </c>
      <c r="L116" t="str">
        <f t="shared" si="15"/>
        <v/>
      </c>
    </row>
    <row r="117" spans="1:12" ht="16.5" thickTop="1" thickBot="1">
      <c r="A117" t="s">
        <v>129</v>
      </c>
      <c r="B117" s="3">
        <f>C117*1225</f>
        <v>71050</v>
      </c>
      <c r="C117" s="2">
        <v>58</v>
      </c>
      <c r="D117" s="4" t="s">
        <v>209</v>
      </c>
      <c r="E117" s="8"/>
      <c r="F117" s="1">
        <v>42023</v>
      </c>
      <c r="G117" s="1">
        <v>42028</v>
      </c>
      <c r="H117" s="1">
        <v>42076</v>
      </c>
      <c r="I117" t="str">
        <f t="shared" si="12"/>
        <v/>
      </c>
      <c r="J117" t="str">
        <f t="shared" si="13"/>
        <v/>
      </c>
      <c r="K117">
        <f t="shared" si="14"/>
        <v>71050</v>
      </c>
      <c r="L117" t="str">
        <f t="shared" si="15"/>
        <v/>
      </c>
    </row>
    <row r="118" spans="1:12" ht="16.5" thickTop="1" thickBot="1">
      <c r="A118" t="s">
        <v>133</v>
      </c>
      <c r="B118" s="3">
        <f>C118*1450</f>
        <v>50750</v>
      </c>
      <c r="C118" s="2">
        <v>35</v>
      </c>
      <c r="D118" s="4" t="s">
        <v>209</v>
      </c>
      <c r="E118" s="8"/>
      <c r="F118" s="1">
        <v>42023</v>
      </c>
      <c r="G118" s="1">
        <v>42024</v>
      </c>
      <c r="H118" s="1">
        <v>42076</v>
      </c>
      <c r="I118" t="str">
        <f t="shared" si="12"/>
        <v/>
      </c>
      <c r="J118" t="str">
        <f t="shared" si="13"/>
        <v/>
      </c>
      <c r="K118">
        <f t="shared" si="14"/>
        <v>50750</v>
      </c>
      <c r="L118" t="str">
        <f t="shared" si="15"/>
        <v/>
      </c>
    </row>
    <row r="119" spans="1:12" ht="16.5" thickTop="1" thickBot="1">
      <c r="A119" t="s">
        <v>130</v>
      </c>
      <c r="B119" s="3">
        <f>1150*C119</f>
        <v>55200</v>
      </c>
      <c r="C119" s="2">
        <v>48</v>
      </c>
      <c r="D119" s="4" t="s">
        <v>209</v>
      </c>
      <c r="E119" s="8"/>
      <c r="F119" s="1">
        <v>42023</v>
      </c>
      <c r="G119" s="1">
        <v>42029</v>
      </c>
      <c r="H119" s="1">
        <v>42076</v>
      </c>
      <c r="I119" t="str">
        <f t="shared" si="12"/>
        <v/>
      </c>
      <c r="J119" t="str">
        <f t="shared" si="13"/>
        <v/>
      </c>
      <c r="K119">
        <f t="shared" si="14"/>
        <v>55200</v>
      </c>
      <c r="L119" t="str">
        <f t="shared" si="15"/>
        <v/>
      </c>
    </row>
    <row r="120" spans="1:12" ht="16.5" thickTop="1" thickBot="1">
      <c r="A120" t="s">
        <v>132</v>
      </c>
      <c r="B120" s="3">
        <f>1300*C120</f>
        <v>14300</v>
      </c>
      <c r="C120" s="2">
        <v>11</v>
      </c>
      <c r="D120" s="4" t="s">
        <v>209</v>
      </c>
      <c r="E120" s="8"/>
      <c r="F120" s="1">
        <v>42023</v>
      </c>
      <c r="G120" s="1">
        <v>42024</v>
      </c>
      <c r="H120" s="1">
        <v>42076</v>
      </c>
      <c r="I120" t="str">
        <f t="shared" si="12"/>
        <v/>
      </c>
      <c r="J120" t="str">
        <f t="shared" si="13"/>
        <v/>
      </c>
      <c r="K120">
        <f t="shared" si="14"/>
        <v>14300</v>
      </c>
      <c r="L120" t="str">
        <f t="shared" si="15"/>
        <v/>
      </c>
    </row>
    <row r="121" spans="1:12" ht="16.5" thickTop="1" thickBot="1">
      <c r="A121" t="s">
        <v>135</v>
      </c>
      <c r="B121" s="3">
        <v>32000</v>
      </c>
      <c r="D121" s="4" t="s">
        <v>209</v>
      </c>
      <c r="E121" s="8"/>
      <c r="F121" s="1">
        <v>42023</v>
      </c>
      <c r="G121" s="1">
        <v>42024</v>
      </c>
      <c r="H121" s="1">
        <v>42076</v>
      </c>
      <c r="I121" t="str">
        <f t="shared" si="12"/>
        <v/>
      </c>
      <c r="J121" t="str">
        <f t="shared" si="13"/>
        <v/>
      </c>
      <c r="K121">
        <f t="shared" si="14"/>
        <v>32000</v>
      </c>
      <c r="L121" t="str">
        <f t="shared" si="15"/>
        <v/>
      </c>
    </row>
    <row r="122" spans="1:12" ht="16.5" thickTop="1" thickBot="1">
      <c r="A122" t="s">
        <v>136</v>
      </c>
      <c r="B122" s="3">
        <v>16000</v>
      </c>
      <c r="D122" s="4" t="s">
        <v>209</v>
      </c>
      <c r="E122" s="8"/>
      <c r="F122" s="1">
        <v>42023</v>
      </c>
      <c r="G122" s="1">
        <v>42024</v>
      </c>
      <c r="H122" s="1">
        <v>42076</v>
      </c>
      <c r="I122" t="str">
        <f t="shared" si="12"/>
        <v/>
      </c>
      <c r="J122" t="str">
        <f t="shared" si="13"/>
        <v/>
      </c>
      <c r="K122">
        <f t="shared" si="14"/>
        <v>16000</v>
      </c>
      <c r="L122" t="str">
        <f t="shared" si="15"/>
        <v/>
      </c>
    </row>
    <row r="123" spans="1:12" ht="16.5" thickTop="1" thickBot="1">
      <c r="A123" t="s">
        <v>116</v>
      </c>
      <c r="B123" s="3">
        <v>26000</v>
      </c>
      <c r="D123" s="4" t="s">
        <v>209</v>
      </c>
      <c r="E123" s="8"/>
      <c r="F123" s="1">
        <v>42023</v>
      </c>
      <c r="G123" s="1">
        <v>42028</v>
      </c>
      <c r="H123" s="1">
        <v>42076</v>
      </c>
      <c r="I123" t="str">
        <f t="shared" si="12"/>
        <v/>
      </c>
      <c r="J123" t="str">
        <f t="shared" si="13"/>
        <v/>
      </c>
      <c r="K123">
        <f t="shared" si="14"/>
        <v>26000</v>
      </c>
      <c r="L123" t="str">
        <f t="shared" si="15"/>
        <v/>
      </c>
    </row>
    <row r="124" spans="1:12" ht="16.5" thickTop="1" thickBot="1">
      <c r="A124" t="s">
        <v>77</v>
      </c>
      <c r="B124" s="3">
        <f>C124*400</f>
        <v>399600</v>
      </c>
      <c r="C124" s="2">
        <v>999</v>
      </c>
      <c r="D124" s="4" t="s">
        <v>209</v>
      </c>
      <c r="E124" s="8"/>
      <c r="F124" s="1">
        <v>42023</v>
      </c>
      <c r="G124" s="1">
        <v>42024</v>
      </c>
      <c r="H124" s="1">
        <v>42076</v>
      </c>
      <c r="I124" t="str">
        <f t="shared" si="12"/>
        <v/>
      </c>
      <c r="J124" t="str">
        <f t="shared" si="13"/>
        <v/>
      </c>
      <c r="K124">
        <f t="shared" si="14"/>
        <v>399600</v>
      </c>
      <c r="L124" t="str">
        <f t="shared" si="15"/>
        <v/>
      </c>
    </row>
    <row r="125" spans="1:12" ht="16.5" thickTop="1" thickBot="1">
      <c r="A125" t="s">
        <v>70</v>
      </c>
      <c r="B125" s="3">
        <v>52000</v>
      </c>
      <c r="C125" s="2">
        <v>250</v>
      </c>
      <c r="D125" s="4" t="s">
        <v>209</v>
      </c>
      <c r="E125" s="8" t="s">
        <v>45</v>
      </c>
      <c r="F125" s="1">
        <v>42024</v>
      </c>
      <c r="G125" s="1">
        <v>42024</v>
      </c>
      <c r="H125" s="1">
        <v>42076</v>
      </c>
      <c r="I125" t="str">
        <f t="shared" si="12"/>
        <v/>
      </c>
      <c r="J125" t="str">
        <f t="shared" si="13"/>
        <v/>
      </c>
      <c r="K125" t="str">
        <f t="shared" si="14"/>
        <v/>
      </c>
      <c r="L125">
        <f t="shared" si="15"/>
        <v>52000</v>
      </c>
    </row>
    <row r="126" spans="1:12" ht="16.5" thickTop="1" thickBot="1">
      <c r="A126" s="77" t="s">
        <v>94</v>
      </c>
      <c r="B126" s="3">
        <v>622000</v>
      </c>
      <c r="D126" s="4" t="s">
        <v>209</v>
      </c>
      <c r="E126" s="8" t="s">
        <v>45</v>
      </c>
      <c r="F126" s="1">
        <v>42024</v>
      </c>
      <c r="G126" s="1">
        <v>42028</v>
      </c>
      <c r="H126" s="1">
        <v>42076</v>
      </c>
      <c r="I126" t="str">
        <f t="shared" si="12"/>
        <v/>
      </c>
      <c r="J126" t="str">
        <f t="shared" si="13"/>
        <v/>
      </c>
      <c r="K126" t="str">
        <f t="shared" si="14"/>
        <v/>
      </c>
      <c r="L126">
        <f t="shared" si="15"/>
        <v>622000</v>
      </c>
    </row>
    <row r="127" spans="1:12" ht="16.5" thickTop="1" thickBot="1">
      <c r="A127" t="s">
        <v>137</v>
      </c>
      <c r="B127" s="3">
        <v>15000</v>
      </c>
      <c r="C127" s="2">
        <v>20</v>
      </c>
      <c r="D127" s="4" t="s">
        <v>209</v>
      </c>
      <c r="E127" s="8"/>
      <c r="F127" s="1">
        <v>42028</v>
      </c>
      <c r="G127" s="1">
        <v>42031</v>
      </c>
      <c r="H127" s="1">
        <v>42076</v>
      </c>
      <c r="I127" t="str">
        <f t="shared" si="12"/>
        <v/>
      </c>
      <c r="J127" t="str">
        <f t="shared" si="13"/>
        <v/>
      </c>
      <c r="K127">
        <f t="shared" si="14"/>
        <v>15000</v>
      </c>
      <c r="L127" t="str">
        <f t="shared" si="15"/>
        <v/>
      </c>
    </row>
    <row r="128" spans="1:12" ht="16.5" thickTop="1" thickBot="1">
      <c r="A128" t="s">
        <v>138</v>
      </c>
      <c r="B128" s="3">
        <v>8500</v>
      </c>
      <c r="D128" s="4" t="s">
        <v>209</v>
      </c>
      <c r="E128" s="8"/>
      <c r="F128" s="1">
        <v>42028</v>
      </c>
      <c r="G128" s="1">
        <v>42029</v>
      </c>
      <c r="H128" s="1">
        <v>42076</v>
      </c>
      <c r="I128" t="str">
        <f t="shared" si="12"/>
        <v/>
      </c>
      <c r="J128" t="str">
        <f t="shared" si="13"/>
        <v/>
      </c>
      <c r="K128">
        <f t="shared" si="14"/>
        <v>8500</v>
      </c>
      <c r="L128" t="str">
        <f t="shared" si="15"/>
        <v/>
      </c>
    </row>
    <row r="129" spans="1:12" ht="16.5" thickTop="1" thickBot="1">
      <c r="A129" t="s">
        <v>67</v>
      </c>
      <c r="B129" s="3">
        <v>8000</v>
      </c>
      <c r="C129" s="2">
        <v>20</v>
      </c>
      <c r="D129" s="4">
        <v>0</v>
      </c>
      <c r="E129" s="8"/>
      <c r="F129" s="1">
        <v>42028</v>
      </c>
      <c r="I129" t="str">
        <f t="shared" si="12"/>
        <v/>
      </c>
      <c r="J129" t="str">
        <f t="shared" si="13"/>
        <v/>
      </c>
      <c r="K129" t="str">
        <f t="shared" si="14"/>
        <v/>
      </c>
      <c r="L129" t="str">
        <f t="shared" si="15"/>
        <v/>
      </c>
    </row>
    <row r="130" spans="1:12" ht="16.5" thickTop="1" thickBot="1">
      <c r="A130" t="s">
        <v>139</v>
      </c>
      <c r="B130" s="3">
        <v>250000</v>
      </c>
      <c r="D130" s="4" t="s">
        <v>209</v>
      </c>
      <c r="E130" s="8"/>
      <c r="F130" s="1">
        <v>42028</v>
      </c>
      <c r="G130" s="1">
        <v>42031</v>
      </c>
      <c r="H130" s="1">
        <v>42076</v>
      </c>
      <c r="I130" t="str">
        <f t="shared" si="12"/>
        <v/>
      </c>
      <c r="J130" t="str">
        <f t="shared" si="13"/>
        <v/>
      </c>
      <c r="K130">
        <f t="shared" si="14"/>
        <v>250000</v>
      </c>
      <c r="L130" t="str">
        <f t="shared" si="15"/>
        <v/>
      </c>
    </row>
    <row r="131" spans="1:12" ht="16.5" thickTop="1" thickBot="1">
      <c r="A131" t="s">
        <v>140</v>
      </c>
      <c r="B131" s="3">
        <v>77000</v>
      </c>
      <c r="D131" s="4">
        <v>0</v>
      </c>
      <c r="E131" s="8"/>
      <c r="F131" s="1">
        <v>42028</v>
      </c>
      <c r="I131" t="str">
        <f t="shared" si="12"/>
        <v/>
      </c>
      <c r="J131" t="str">
        <f t="shared" si="13"/>
        <v/>
      </c>
      <c r="K131" t="str">
        <f t="shared" si="14"/>
        <v/>
      </c>
      <c r="L131" t="str">
        <f t="shared" si="15"/>
        <v/>
      </c>
    </row>
    <row r="132" spans="1:12" ht="16.5" thickTop="1" thickBot="1">
      <c r="A132" t="s">
        <v>141</v>
      </c>
      <c r="B132" s="3">
        <v>12000</v>
      </c>
      <c r="D132" s="4">
        <v>0</v>
      </c>
      <c r="E132" s="8"/>
      <c r="F132" s="1">
        <v>42028</v>
      </c>
      <c r="I132" t="str">
        <f t="shared" si="12"/>
        <v/>
      </c>
      <c r="J132" t="str">
        <f t="shared" si="13"/>
        <v/>
      </c>
      <c r="K132" t="str">
        <f t="shared" si="14"/>
        <v/>
      </c>
      <c r="L132" t="str">
        <f t="shared" si="15"/>
        <v/>
      </c>
    </row>
    <row r="133" spans="1:12" ht="16.5" thickTop="1" thickBot="1">
      <c r="A133" t="s">
        <v>142</v>
      </c>
      <c r="B133" s="3">
        <v>8000</v>
      </c>
      <c r="D133" s="4" t="s">
        <v>209</v>
      </c>
      <c r="E133" s="8"/>
      <c r="F133" s="1">
        <v>42028</v>
      </c>
      <c r="G133" s="1">
        <v>42031</v>
      </c>
      <c r="H133" s="1">
        <v>42076</v>
      </c>
      <c r="I133" t="str">
        <f t="shared" si="12"/>
        <v/>
      </c>
      <c r="J133" t="str">
        <f t="shared" si="13"/>
        <v/>
      </c>
      <c r="K133">
        <f t="shared" si="14"/>
        <v>8000</v>
      </c>
      <c r="L133" t="str">
        <f t="shared" si="15"/>
        <v/>
      </c>
    </row>
    <row r="134" spans="1:12" ht="16.5" thickTop="1" thickBot="1">
      <c r="A134" t="s">
        <v>143</v>
      </c>
      <c r="B134" s="3">
        <v>19000</v>
      </c>
      <c r="D134" s="4" t="s">
        <v>209</v>
      </c>
      <c r="E134" s="8"/>
      <c r="F134" s="1">
        <v>42028</v>
      </c>
      <c r="G134" s="1">
        <v>42029</v>
      </c>
      <c r="H134" s="1">
        <v>42076</v>
      </c>
      <c r="I134" t="str">
        <f t="shared" si="12"/>
        <v/>
      </c>
      <c r="J134" t="str">
        <f t="shared" si="13"/>
        <v/>
      </c>
      <c r="K134">
        <f t="shared" si="14"/>
        <v>19000</v>
      </c>
      <c r="L134" t="str">
        <f t="shared" si="15"/>
        <v/>
      </c>
    </row>
    <row r="135" spans="1:12" ht="16.5" thickTop="1" thickBot="1">
      <c r="A135" t="s">
        <v>144</v>
      </c>
      <c r="B135" s="3">
        <v>57000</v>
      </c>
      <c r="D135" s="4">
        <v>0</v>
      </c>
      <c r="E135" s="8"/>
      <c r="F135" s="1">
        <v>42028</v>
      </c>
      <c r="I135" t="str">
        <f t="shared" si="12"/>
        <v/>
      </c>
      <c r="J135" t="str">
        <f t="shared" si="13"/>
        <v/>
      </c>
      <c r="K135" t="str">
        <f t="shared" si="14"/>
        <v/>
      </c>
      <c r="L135" t="str">
        <f t="shared" si="15"/>
        <v/>
      </c>
    </row>
    <row r="136" spans="1:12" ht="16.5" thickTop="1" thickBot="1">
      <c r="A136" t="s">
        <v>110</v>
      </c>
      <c r="B136" s="3">
        <v>89000</v>
      </c>
      <c r="D136" s="4" t="s">
        <v>209</v>
      </c>
      <c r="E136" s="8"/>
      <c r="F136" s="1">
        <v>42028</v>
      </c>
      <c r="G136" s="1">
        <v>42029</v>
      </c>
      <c r="H136" s="1">
        <v>42076</v>
      </c>
      <c r="I136" t="str">
        <f t="shared" si="12"/>
        <v/>
      </c>
      <c r="J136" t="str">
        <f t="shared" si="13"/>
        <v/>
      </c>
      <c r="K136">
        <f t="shared" si="14"/>
        <v>89000</v>
      </c>
      <c r="L136" t="str">
        <f t="shared" si="15"/>
        <v/>
      </c>
    </row>
    <row r="137" spans="1:12" ht="16.5" thickTop="1" thickBot="1">
      <c r="A137" t="s">
        <v>134</v>
      </c>
      <c r="B137" s="3">
        <f>C137*1900</f>
        <v>36100</v>
      </c>
      <c r="C137" s="2">
        <v>19</v>
      </c>
      <c r="D137" s="4" t="s">
        <v>209</v>
      </c>
      <c r="E137" s="8"/>
      <c r="F137" s="1">
        <v>42031</v>
      </c>
      <c r="G137" s="1">
        <v>42035</v>
      </c>
      <c r="H137" s="1">
        <v>42076</v>
      </c>
      <c r="I137" t="str">
        <f t="shared" si="12"/>
        <v/>
      </c>
      <c r="J137" t="str">
        <f t="shared" si="13"/>
        <v/>
      </c>
      <c r="K137">
        <f t="shared" si="14"/>
        <v>36100</v>
      </c>
      <c r="L137" t="str">
        <f t="shared" si="15"/>
        <v/>
      </c>
    </row>
    <row r="138" spans="1:12" ht="16.5" thickTop="1" thickBot="1">
      <c r="A138" t="s">
        <v>145</v>
      </c>
      <c r="B138" s="3">
        <v>11000</v>
      </c>
      <c r="D138" s="4">
        <v>0</v>
      </c>
      <c r="E138" s="8"/>
      <c r="F138" s="1">
        <v>42035</v>
      </c>
      <c r="I138" t="str">
        <f t="shared" si="12"/>
        <v/>
      </c>
      <c r="J138" t="str">
        <f t="shared" si="13"/>
        <v/>
      </c>
      <c r="K138" t="str">
        <f t="shared" si="14"/>
        <v/>
      </c>
      <c r="L138" t="str">
        <f t="shared" si="15"/>
        <v/>
      </c>
    </row>
    <row r="139" spans="1:12" ht="16.5" thickTop="1" thickBot="1">
      <c r="A139" t="s">
        <v>146</v>
      </c>
      <c r="B139" s="3">
        <v>100000</v>
      </c>
      <c r="D139" s="4" t="s">
        <v>209</v>
      </c>
      <c r="E139" s="8"/>
      <c r="F139" s="1">
        <v>42035</v>
      </c>
      <c r="G139" s="1">
        <v>42041</v>
      </c>
      <c r="H139" s="1">
        <v>42076</v>
      </c>
      <c r="I139" t="str">
        <f t="shared" si="12"/>
        <v/>
      </c>
      <c r="J139" t="str">
        <f t="shared" si="13"/>
        <v/>
      </c>
      <c r="K139">
        <f t="shared" si="14"/>
        <v>100000</v>
      </c>
      <c r="L139" t="str">
        <f t="shared" si="15"/>
        <v/>
      </c>
    </row>
    <row r="140" spans="1:12" ht="16.5" thickTop="1" thickBot="1">
      <c r="A140" t="s">
        <v>147</v>
      </c>
      <c r="B140" s="3">
        <v>11000</v>
      </c>
      <c r="D140" s="4">
        <v>0</v>
      </c>
      <c r="E140" s="8"/>
      <c r="F140" s="1">
        <v>42035</v>
      </c>
      <c r="I140" t="str">
        <f t="shared" si="12"/>
        <v/>
      </c>
      <c r="J140" t="str">
        <f t="shared" si="13"/>
        <v/>
      </c>
      <c r="K140" t="str">
        <f t="shared" si="14"/>
        <v/>
      </c>
      <c r="L140" t="str">
        <f t="shared" si="15"/>
        <v/>
      </c>
    </row>
    <row r="141" spans="1:12" ht="16.5" thickTop="1" thickBot="1">
      <c r="A141" t="s">
        <v>148</v>
      </c>
      <c r="B141" s="3">
        <v>11000</v>
      </c>
      <c r="D141" s="4">
        <v>0</v>
      </c>
      <c r="E141" s="8"/>
      <c r="F141" s="1">
        <v>42035</v>
      </c>
      <c r="I141" t="str">
        <f t="shared" si="12"/>
        <v/>
      </c>
      <c r="J141" t="str">
        <f t="shared" si="13"/>
        <v/>
      </c>
      <c r="K141" t="str">
        <f t="shared" si="14"/>
        <v/>
      </c>
      <c r="L141" t="str">
        <f t="shared" si="15"/>
        <v/>
      </c>
    </row>
    <row r="142" spans="1:12" ht="16.5" thickTop="1" thickBot="1">
      <c r="A142" t="s">
        <v>149</v>
      </c>
      <c r="B142" s="3">
        <v>10000</v>
      </c>
      <c r="D142" s="4">
        <v>0</v>
      </c>
      <c r="E142" s="8"/>
      <c r="F142" s="1">
        <v>42035</v>
      </c>
      <c r="I142" t="str">
        <f t="shared" si="12"/>
        <v/>
      </c>
      <c r="J142" t="str">
        <f t="shared" si="13"/>
        <v/>
      </c>
      <c r="K142" t="str">
        <f t="shared" si="14"/>
        <v/>
      </c>
      <c r="L142" t="str">
        <f t="shared" si="15"/>
        <v/>
      </c>
    </row>
    <row r="143" spans="1:12" ht="16.5" thickTop="1" thickBot="1">
      <c r="A143" t="s">
        <v>150</v>
      </c>
      <c r="B143" s="3">
        <v>11000</v>
      </c>
      <c r="D143" s="4" t="s">
        <v>209</v>
      </c>
      <c r="E143" s="8"/>
      <c r="F143" s="1">
        <v>42035</v>
      </c>
      <c r="G143" s="1">
        <v>42037</v>
      </c>
      <c r="H143" s="1">
        <v>42076</v>
      </c>
      <c r="I143" t="str">
        <f t="shared" si="12"/>
        <v/>
      </c>
      <c r="J143" t="str">
        <f t="shared" si="13"/>
        <v/>
      </c>
      <c r="K143">
        <f t="shared" si="14"/>
        <v>11000</v>
      </c>
      <c r="L143" t="str">
        <f t="shared" si="15"/>
        <v/>
      </c>
    </row>
    <row r="144" spans="1:12" ht="16.5" thickTop="1" thickBot="1">
      <c r="A144" t="s">
        <v>151</v>
      </c>
      <c r="B144" s="3">
        <v>77000</v>
      </c>
      <c r="D144" s="4" t="s">
        <v>209</v>
      </c>
      <c r="E144" s="8"/>
      <c r="F144" s="1">
        <v>42035</v>
      </c>
      <c r="G144" s="1">
        <v>42037</v>
      </c>
      <c r="H144" s="1">
        <v>42076</v>
      </c>
      <c r="I144" t="str">
        <f t="shared" si="12"/>
        <v/>
      </c>
      <c r="J144" t="str">
        <f t="shared" si="13"/>
        <v/>
      </c>
      <c r="K144">
        <f t="shared" si="14"/>
        <v>77000</v>
      </c>
      <c r="L144" t="str">
        <f t="shared" si="15"/>
        <v/>
      </c>
    </row>
    <row r="145" spans="1:12" ht="16.5" thickTop="1" thickBot="1">
      <c r="A145" t="s">
        <v>152</v>
      </c>
      <c r="B145" s="3">
        <v>97000</v>
      </c>
      <c r="D145" s="4" t="s">
        <v>209</v>
      </c>
      <c r="E145" s="8"/>
      <c r="F145" s="1">
        <v>42035</v>
      </c>
      <c r="G145" s="1">
        <v>42037</v>
      </c>
      <c r="H145" s="1">
        <v>42076</v>
      </c>
      <c r="I145" t="str">
        <f t="shared" si="12"/>
        <v/>
      </c>
      <c r="J145" t="str">
        <f t="shared" si="13"/>
        <v/>
      </c>
      <c r="K145">
        <f t="shared" si="14"/>
        <v>97000</v>
      </c>
      <c r="L145" t="str">
        <f t="shared" si="15"/>
        <v/>
      </c>
    </row>
    <row r="146" spans="1:12" ht="16.5" thickTop="1" thickBot="1">
      <c r="A146" t="s">
        <v>95</v>
      </c>
      <c r="B146" s="3">
        <v>12000</v>
      </c>
      <c r="D146" s="4" t="s">
        <v>209</v>
      </c>
      <c r="E146" s="8"/>
      <c r="F146" s="1">
        <v>42035</v>
      </c>
      <c r="G146" s="1">
        <v>42037</v>
      </c>
      <c r="H146" s="1">
        <v>42076</v>
      </c>
      <c r="I146" t="str">
        <f t="shared" si="12"/>
        <v/>
      </c>
      <c r="J146" t="str">
        <f t="shared" si="13"/>
        <v/>
      </c>
      <c r="K146">
        <f t="shared" si="14"/>
        <v>12000</v>
      </c>
      <c r="L146" t="str">
        <f t="shared" si="15"/>
        <v/>
      </c>
    </row>
    <row r="147" spans="1:12" ht="16.5" thickTop="1" thickBot="1">
      <c r="A147" t="s">
        <v>153</v>
      </c>
      <c r="B147" s="3">
        <v>97000</v>
      </c>
      <c r="D147" s="4" t="s">
        <v>209</v>
      </c>
      <c r="E147" s="8"/>
      <c r="F147" s="1">
        <v>42035</v>
      </c>
      <c r="G147" s="1">
        <v>42037</v>
      </c>
      <c r="H147" s="1">
        <v>42076</v>
      </c>
      <c r="I147" t="str">
        <f t="shared" si="12"/>
        <v/>
      </c>
      <c r="J147" t="str">
        <f t="shared" si="13"/>
        <v/>
      </c>
      <c r="K147">
        <f t="shared" si="14"/>
        <v>97000</v>
      </c>
      <c r="L147" t="str">
        <f t="shared" si="15"/>
        <v/>
      </c>
    </row>
    <row r="148" spans="1:12" ht="16.5" thickTop="1" thickBot="1">
      <c r="A148" t="s">
        <v>154</v>
      </c>
      <c r="B148" s="3">
        <v>92000</v>
      </c>
      <c r="D148" s="4" t="s">
        <v>209</v>
      </c>
      <c r="E148" s="8"/>
      <c r="F148" s="1">
        <v>42035</v>
      </c>
      <c r="G148" s="1">
        <v>42037</v>
      </c>
      <c r="H148" s="1">
        <v>42076</v>
      </c>
      <c r="I148" t="str">
        <f t="shared" si="12"/>
        <v/>
      </c>
      <c r="J148" t="str">
        <f t="shared" si="13"/>
        <v/>
      </c>
      <c r="K148">
        <f t="shared" si="14"/>
        <v>92000</v>
      </c>
      <c r="L148" t="str">
        <f t="shared" si="15"/>
        <v/>
      </c>
    </row>
    <row r="149" spans="1:12" ht="16.5" thickTop="1" thickBot="1">
      <c r="A149" t="s">
        <v>155</v>
      </c>
      <c r="B149" s="3">
        <v>37000</v>
      </c>
      <c r="D149" s="4" t="s">
        <v>209</v>
      </c>
      <c r="E149" s="8"/>
      <c r="F149" s="1">
        <v>42035</v>
      </c>
      <c r="G149" s="1">
        <v>42037</v>
      </c>
      <c r="H149" s="1">
        <v>42076</v>
      </c>
      <c r="I149" t="str">
        <f t="shared" si="12"/>
        <v/>
      </c>
      <c r="J149" t="str">
        <f t="shared" si="13"/>
        <v/>
      </c>
      <c r="K149">
        <f t="shared" si="14"/>
        <v>37000</v>
      </c>
      <c r="L149" t="str">
        <f t="shared" si="15"/>
        <v/>
      </c>
    </row>
    <row r="150" spans="1:12" ht="16.5" thickTop="1" thickBot="1">
      <c r="A150" t="s">
        <v>69</v>
      </c>
      <c r="B150" s="3">
        <v>87000</v>
      </c>
      <c r="D150" s="4" t="s">
        <v>209</v>
      </c>
      <c r="E150" s="8"/>
      <c r="F150" s="1">
        <v>42035</v>
      </c>
      <c r="G150" s="1">
        <v>42040</v>
      </c>
      <c r="H150" s="1">
        <v>42076</v>
      </c>
      <c r="I150" t="str">
        <f t="shared" si="12"/>
        <v/>
      </c>
      <c r="J150" t="str">
        <f t="shared" si="13"/>
        <v/>
      </c>
      <c r="K150">
        <f t="shared" si="14"/>
        <v>87000</v>
      </c>
      <c r="L150" t="str">
        <f t="shared" si="15"/>
        <v/>
      </c>
    </row>
    <row r="151" spans="1:12" ht="16.5" thickTop="1" thickBot="1">
      <c r="A151" t="s">
        <v>156</v>
      </c>
      <c r="B151" s="3">
        <v>40000</v>
      </c>
      <c r="D151" s="4">
        <v>0</v>
      </c>
      <c r="E151" s="8"/>
      <c r="F151" s="1">
        <v>42035</v>
      </c>
      <c r="I151" t="str">
        <f t="shared" si="12"/>
        <v/>
      </c>
      <c r="J151" t="str">
        <f t="shared" si="13"/>
        <v/>
      </c>
      <c r="K151" t="str">
        <f t="shared" si="14"/>
        <v/>
      </c>
      <c r="L151" t="str">
        <f t="shared" si="15"/>
        <v/>
      </c>
    </row>
    <row r="152" spans="1:12" ht="16.5" thickTop="1" thickBot="1">
      <c r="A152" t="s">
        <v>157</v>
      </c>
      <c r="B152" s="3">
        <v>147000</v>
      </c>
      <c r="D152" s="4" t="s">
        <v>209</v>
      </c>
      <c r="E152" s="8"/>
      <c r="F152" s="1">
        <v>42035</v>
      </c>
      <c r="G152" s="1">
        <v>42037</v>
      </c>
      <c r="H152" s="1">
        <v>42076</v>
      </c>
      <c r="I152" t="str">
        <f t="shared" si="12"/>
        <v/>
      </c>
      <c r="J152" t="str">
        <f t="shared" si="13"/>
        <v/>
      </c>
      <c r="K152">
        <f t="shared" si="14"/>
        <v>147000</v>
      </c>
      <c r="L152" t="str">
        <f t="shared" si="15"/>
        <v/>
      </c>
    </row>
    <row r="153" spans="1:12" ht="16.5" thickTop="1" thickBot="1">
      <c r="A153" t="s">
        <v>158</v>
      </c>
      <c r="B153" s="3">
        <v>50000</v>
      </c>
      <c r="D153" s="4" t="s">
        <v>209</v>
      </c>
      <c r="E153" s="8"/>
      <c r="F153" s="1">
        <v>42035</v>
      </c>
      <c r="G153" s="1">
        <v>42037</v>
      </c>
      <c r="H153" s="1">
        <v>42076</v>
      </c>
      <c r="I153" t="str">
        <f t="shared" si="12"/>
        <v/>
      </c>
      <c r="J153" t="str">
        <f t="shared" si="13"/>
        <v/>
      </c>
      <c r="K153">
        <f t="shared" si="14"/>
        <v>50000</v>
      </c>
      <c r="L153" t="str">
        <f t="shared" si="15"/>
        <v/>
      </c>
    </row>
    <row r="154" spans="1:12" ht="16.5" thickTop="1" thickBot="1">
      <c r="A154" t="s">
        <v>159</v>
      </c>
      <c r="B154" s="3">
        <v>200000</v>
      </c>
      <c r="D154" s="4">
        <v>0</v>
      </c>
      <c r="E154" s="8"/>
      <c r="F154" s="1">
        <v>42035</v>
      </c>
      <c r="I154" t="str">
        <f t="shared" si="12"/>
        <v/>
      </c>
      <c r="J154" t="str">
        <f t="shared" si="13"/>
        <v/>
      </c>
      <c r="K154" t="str">
        <f t="shared" si="14"/>
        <v/>
      </c>
      <c r="L154" t="str">
        <f t="shared" si="15"/>
        <v/>
      </c>
    </row>
    <row r="155" spans="1:12" ht="16.5" thickTop="1" thickBot="1">
      <c r="A155" t="s">
        <v>141</v>
      </c>
      <c r="B155" s="3">
        <v>9000</v>
      </c>
      <c r="D155" s="4" t="s">
        <v>209</v>
      </c>
      <c r="E155" s="8"/>
      <c r="F155" s="1">
        <v>42035</v>
      </c>
      <c r="G155" s="1">
        <v>42040</v>
      </c>
      <c r="H155" s="1">
        <v>42076</v>
      </c>
      <c r="I155" t="str">
        <f t="shared" si="12"/>
        <v/>
      </c>
      <c r="J155" t="str">
        <f t="shared" si="13"/>
        <v/>
      </c>
      <c r="K155">
        <f t="shared" si="14"/>
        <v>9000</v>
      </c>
      <c r="L155" t="str">
        <f t="shared" si="15"/>
        <v/>
      </c>
    </row>
    <row r="156" spans="1:12" ht="16.5" thickTop="1" thickBot="1">
      <c r="A156" t="s">
        <v>67</v>
      </c>
      <c r="B156" s="3">
        <f>C156*14</f>
        <v>280</v>
      </c>
      <c r="C156" s="2">
        <v>20</v>
      </c>
      <c r="D156" s="4" t="s">
        <v>209</v>
      </c>
      <c r="E156" s="8"/>
      <c r="F156" s="1">
        <v>42035</v>
      </c>
      <c r="G156" s="1">
        <v>42040</v>
      </c>
      <c r="H156" s="1">
        <v>42076</v>
      </c>
      <c r="I156" t="str">
        <f t="shared" si="12"/>
        <v/>
      </c>
      <c r="J156" t="str">
        <f t="shared" si="13"/>
        <v/>
      </c>
      <c r="K156">
        <f t="shared" si="14"/>
        <v>280</v>
      </c>
      <c r="L156" t="str">
        <f t="shared" si="15"/>
        <v/>
      </c>
    </row>
    <row r="157" spans="1:12" ht="16.5" thickTop="1" thickBot="1">
      <c r="A157" t="s">
        <v>160</v>
      </c>
      <c r="B157" s="3">
        <v>36000</v>
      </c>
      <c r="D157" s="4" t="s">
        <v>209</v>
      </c>
      <c r="E157" s="8" t="s">
        <v>45</v>
      </c>
      <c r="F157" s="1">
        <v>42037</v>
      </c>
      <c r="G157" s="1">
        <v>42043</v>
      </c>
      <c r="H157" s="1">
        <v>42076</v>
      </c>
      <c r="I157" t="str">
        <f t="shared" si="12"/>
        <v/>
      </c>
      <c r="J157" t="str">
        <f t="shared" si="13"/>
        <v/>
      </c>
      <c r="K157" t="str">
        <f t="shared" si="14"/>
        <v/>
      </c>
      <c r="L157">
        <f t="shared" si="15"/>
        <v>36000</v>
      </c>
    </row>
    <row r="158" spans="1:12" ht="16.5" thickTop="1" thickBot="1">
      <c r="A158" t="s">
        <v>161</v>
      </c>
      <c r="B158" s="3">
        <v>417000</v>
      </c>
      <c r="D158" s="4" t="s">
        <v>209</v>
      </c>
      <c r="E158" s="8" t="s">
        <v>45</v>
      </c>
      <c r="F158" s="1">
        <v>42037</v>
      </c>
      <c r="G158" s="1">
        <v>42040</v>
      </c>
      <c r="H158" s="1">
        <v>42076</v>
      </c>
      <c r="I158" t="str">
        <f t="shared" si="12"/>
        <v/>
      </c>
      <c r="J158" t="str">
        <f t="shared" si="13"/>
        <v/>
      </c>
      <c r="K158" t="str">
        <f t="shared" si="14"/>
        <v/>
      </c>
      <c r="L158">
        <f t="shared" si="15"/>
        <v>417000</v>
      </c>
    </row>
    <row r="159" spans="1:12" ht="16.5" thickTop="1" thickBot="1">
      <c r="A159" t="s">
        <v>93</v>
      </c>
      <c r="B159" s="3">
        <v>477000</v>
      </c>
      <c r="D159" s="4" t="s">
        <v>209</v>
      </c>
      <c r="E159" s="8" t="s">
        <v>45</v>
      </c>
      <c r="F159" s="1">
        <v>42037</v>
      </c>
      <c r="G159" s="1">
        <v>42040</v>
      </c>
      <c r="H159" s="1">
        <v>42076</v>
      </c>
      <c r="I159" t="str">
        <f t="shared" si="12"/>
        <v/>
      </c>
      <c r="J159" t="str">
        <f t="shared" si="13"/>
        <v/>
      </c>
      <c r="K159" t="str">
        <f t="shared" si="14"/>
        <v/>
      </c>
      <c r="L159">
        <f t="shared" si="15"/>
        <v>477000</v>
      </c>
    </row>
    <row r="160" spans="1:12" ht="16.5" thickTop="1" thickBot="1">
      <c r="A160" t="s">
        <v>162</v>
      </c>
      <c r="B160" s="3">
        <v>120000</v>
      </c>
      <c r="D160" s="4" t="s">
        <v>209</v>
      </c>
      <c r="E160" s="8" t="s">
        <v>45</v>
      </c>
      <c r="F160" s="1">
        <v>42037</v>
      </c>
      <c r="G160" s="1">
        <v>42040</v>
      </c>
      <c r="H160" s="1">
        <v>42076</v>
      </c>
      <c r="I160" t="str">
        <f t="shared" si="12"/>
        <v/>
      </c>
      <c r="J160" t="str">
        <f t="shared" si="13"/>
        <v/>
      </c>
      <c r="K160" t="str">
        <f t="shared" si="14"/>
        <v/>
      </c>
      <c r="L160">
        <f t="shared" si="15"/>
        <v>120000</v>
      </c>
    </row>
    <row r="161" spans="1:12" ht="16.5" thickTop="1" thickBot="1">
      <c r="A161" t="s">
        <v>163</v>
      </c>
      <c r="B161" s="3">
        <v>150000</v>
      </c>
      <c r="D161" s="4" t="s">
        <v>209</v>
      </c>
      <c r="E161" s="8" t="s">
        <v>45</v>
      </c>
      <c r="F161" s="1">
        <v>42037</v>
      </c>
      <c r="G161" s="1">
        <v>42040</v>
      </c>
      <c r="H161" s="1">
        <v>42076</v>
      </c>
      <c r="I161" t="str">
        <f t="shared" si="12"/>
        <v/>
      </c>
      <c r="J161" t="str">
        <f t="shared" si="13"/>
        <v/>
      </c>
      <c r="K161" t="str">
        <f t="shared" si="14"/>
        <v/>
      </c>
      <c r="L161">
        <f t="shared" si="15"/>
        <v>150000</v>
      </c>
    </row>
    <row r="162" spans="1:12" ht="16.5" thickTop="1" thickBot="1">
      <c r="A162" t="s">
        <v>164</v>
      </c>
      <c r="B162" s="3">
        <v>40000</v>
      </c>
      <c r="D162" s="4" t="s">
        <v>209</v>
      </c>
      <c r="E162" s="8" t="s">
        <v>45</v>
      </c>
      <c r="F162" s="1">
        <v>42037</v>
      </c>
      <c r="G162" s="1">
        <v>42040</v>
      </c>
      <c r="H162" s="1">
        <v>42076</v>
      </c>
      <c r="I162" t="str">
        <f t="shared" si="12"/>
        <v/>
      </c>
      <c r="J162" t="str">
        <f t="shared" si="13"/>
        <v/>
      </c>
      <c r="K162" t="str">
        <f t="shared" si="14"/>
        <v/>
      </c>
      <c r="L162">
        <f t="shared" si="15"/>
        <v>40000</v>
      </c>
    </row>
    <row r="163" spans="1:12" ht="16.5" thickTop="1" thickBot="1">
      <c r="A163" t="s">
        <v>68</v>
      </c>
      <c r="B163" s="3">
        <v>2500000</v>
      </c>
      <c r="D163" s="4">
        <v>0</v>
      </c>
      <c r="E163" s="8" t="s">
        <v>45</v>
      </c>
      <c r="F163" s="1">
        <v>42037</v>
      </c>
      <c r="I163" t="str">
        <f t="shared" si="12"/>
        <v/>
      </c>
      <c r="J163" t="str">
        <f t="shared" si="13"/>
        <v/>
      </c>
      <c r="K163" t="str">
        <f t="shared" si="14"/>
        <v/>
      </c>
      <c r="L163" t="str">
        <f t="shared" si="15"/>
        <v/>
      </c>
    </row>
    <row r="164" spans="1:12" ht="16.5" thickTop="1" thickBot="1">
      <c r="A164" t="s">
        <v>167</v>
      </c>
      <c r="B164" s="3">
        <v>177000</v>
      </c>
      <c r="C164" s="2">
        <v>20</v>
      </c>
      <c r="D164" s="4" t="s">
        <v>209</v>
      </c>
      <c r="E164" s="8"/>
      <c r="F164" s="1">
        <v>42040</v>
      </c>
      <c r="G164" s="1">
        <v>42041</v>
      </c>
      <c r="H164" s="1">
        <v>42095</v>
      </c>
      <c r="I164" t="str">
        <f t="shared" si="12"/>
        <v/>
      </c>
      <c r="J164" t="str">
        <f t="shared" si="13"/>
        <v/>
      </c>
      <c r="K164">
        <f t="shared" si="14"/>
        <v>177000</v>
      </c>
      <c r="L164" t="str">
        <f t="shared" si="15"/>
        <v/>
      </c>
    </row>
    <row r="165" spans="1:12" ht="16.5" thickTop="1" thickBot="1">
      <c r="A165" t="s">
        <v>137</v>
      </c>
      <c r="B165" s="3">
        <v>7700</v>
      </c>
      <c r="C165" s="2">
        <v>20</v>
      </c>
      <c r="D165" s="4" t="s">
        <v>209</v>
      </c>
      <c r="E165" s="8"/>
      <c r="F165" s="1">
        <v>42040</v>
      </c>
      <c r="G165" s="1">
        <v>42040</v>
      </c>
      <c r="H165" s="1">
        <v>42076</v>
      </c>
      <c r="I165" t="str">
        <f t="shared" si="12"/>
        <v/>
      </c>
      <c r="J165" t="str">
        <f t="shared" si="13"/>
        <v/>
      </c>
      <c r="K165">
        <f t="shared" si="14"/>
        <v>7700</v>
      </c>
      <c r="L165" t="str">
        <f t="shared" si="15"/>
        <v/>
      </c>
    </row>
    <row r="166" spans="1:12" ht="16.5" thickTop="1" thickBot="1">
      <c r="A166" t="s">
        <v>168</v>
      </c>
      <c r="B166" s="3">
        <v>8500</v>
      </c>
      <c r="D166" s="4">
        <v>0</v>
      </c>
      <c r="E166" s="8"/>
      <c r="F166" s="1">
        <v>42040</v>
      </c>
      <c r="I166" t="str">
        <f t="shared" si="12"/>
        <v/>
      </c>
      <c r="J166" t="str">
        <f t="shared" si="13"/>
        <v/>
      </c>
      <c r="K166" t="str">
        <f t="shared" si="14"/>
        <v/>
      </c>
      <c r="L166" t="str">
        <f t="shared" si="15"/>
        <v/>
      </c>
    </row>
    <row r="167" spans="1:12" ht="16.5" thickTop="1" thickBot="1">
      <c r="A167" t="s">
        <v>169</v>
      </c>
      <c r="B167" s="3">
        <v>96000</v>
      </c>
      <c r="D167" s="4" t="s">
        <v>209</v>
      </c>
      <c r="E167" s="8"/>
      <c r="F167" s="1">
        <v>42040</v>
      </c>
      <c r="G167" s="1">
        <v>42041</v>
      </c>
      <c r="H167" s="1">
        <v>42076</v>
      </c>
      <c r="I167" t="str">
        <f t="shared" si="12"/>
        <v/>
      </c>
      <c r="J167" t="str">
        <f t="shared" si="13"/>
        <v/>
      </c>
      <c r="K167">
        <f t="shared" si="14"/>
        <v>96000</v>
      </c>
      <c r="L167" t="str">
        <f t="shared" si="15"/>
        <v/>
      </c>
    </row>
    <row r="168" spans="1:12" ht="16.5" thickTop="1" thickBot="1">
      <c r="A168" t="s">
        <v>123</v>
      </c>
      <c r="B168" s="3">
        <v>25000</v>
      </c>
      <c r="D168" s="4" t="s">
        <v>209</v>
      </c>
      <c r="E168" s="8"/>
      <c r="F168" s="1">
        <v>42040</v>
      </c>
      <c r="G168" s="1">
        <v>42041</v>
      </c>
      <c r="H168" s="1">
        <v>42076</v>
      </c>
      <c r="I168" t="str">
        <f t="shared" si="12"/>
        <v/>
      </c>
      <c r="J168" t="str">
        <f t="shared" si="13"/>
        <v/>
      </c>
      <c r="K168">
        <f t="shared" si="14"/>
        <v>25000</v>
      </c>
      <c r="L168" t="str">
        <f t="shared" si="15"/>
        <v/>
      </c>
    </row>
    <row r="169" spans="1:12" ht="16.5" thickTop="1" thickBot="1">
      <c r="A169" t="s">
        <v>144</v>
      </c>
      <c r="B169" s="3">
        <v>96000</v>
      </c>
      <c r="D169" s="4" t="s">
        <v>209</v>
      </c>
      <c r="E169" s="8"/>
      <c r="F169" s="1">
        <v>42040</v>
      </c>
      <c r="G169" s="1">
        <v>42043</v>
      </c>
      <c r="H169" s="1">
        <v>42076</v>
      </c>
      <c r="I169" t="str">
        <f t="shared" si="12"/>
        <v/>
      </c>
      <c r="J169" t="str">
        <f t="shared" si="13"/>
        <v/>
      </c>
      <c r="K169">
        <f t="shared" si="14"/>
        <v>96000</v>
      </c>
      <c r="L169" t="str">
        <f t="shared" si="15"/>
        <v/>
      </c>
    </row>
    <row r="170" spans="1:12" ht="16.5" thickTop="1" thickBot="1">
      <c r="A170" t="s">
        <v>170</v>
      </c>
      <c r="B170" s="3">
        <v>127000</v>
      </c>
      <c r="D170" s="4">
        <v>0</v>
      </c>
      <c r="E170" s="8"/>
      <c r="F170" s="1">
        <v>42040</v>
      </c>
      <c r="I170" t="str">
        <f t="shared" si="12"/>
        <v/>
      </c>
      <c r="J170" t="str">
        <f t="shared" si="13"/>
        <v/>
      </c>
      <c r="K170" t="str">
        <f t="shared" si="14"/>
        <v/>
      </c>
      <c r="L170" t="str">
        <f t="shared" si="15"/>
        <v/>
      </c>
    </row>
    <row r="171" spans="1:12" ht="16.5" thickTop="1" thickBot="1">
      <c r="A171" t="s">
        <v>171</v>
      </c>
      <c r="B171" s="3">
        <v>44000</v>
      </c>
      <c r="D171" s="4" t="s">
        <v>209</v>
      </c>
      <c r="E171" s="8"/>
      <c r="F171" s="1">
        <v>42040</v>
      </c>
      <c r="G171" s="1">
        <v>42041</v>
      </c>
      <c r="H171" s="1">
        <v>42076</v>
      </c>
      <c r="I171" t="str">
        <f t="shared" si="12"/>
        <v/>
      </c>
      <c r="J171" t="str">
        <f t="shared" si="13"/>
        <v/>
      </c>
      <c r="K171">
        <f t="shared" si="14"/>
        <v>44000</v>
      </c>
      <c r="L171" t="str">
        <f t="shared" si="15"/>
        <v/>
      </c>
    </row>
    <row r="172" spans="1:12" ht="16.5" thickTop="1" thickBot="1">
      <c r="A172" t="s">
        <v>172</v>
      </c>
      <c r="B172" s="3">
        <v>96000</v>
      </c>
      <c r="D172" s="4" t="s">
        <v>209</v>
      </c>
      <c r="E172" s="8"/>
      <c r="F172" s="1">
        <v>42040</v>
      </c>
      <c r="G172" s="1">
        <v>42043</v>
      </c>
      <c r="H172" s="1">
        <v>42076</v>
      </c>
      <c r="I172" t="str">
        <f t="shared" si="12"/>
        <v/>
      </c>
      <c r="J172" t="str">
        <f t="shared" si="13"/>
        <v/>
      </c>
      <c r="K172">
        <f t="shared" si="14"/>
        <v>96000</v>
      </c>
      <c r="L172" t="str">
        <f t="shared" si="15"/>
        <v/>
      </c>
    </row>
    <row r="173" spans="1:12" ht="16.5" thickTop="1" thickBot="1">
      <c r="A173" t="s">
        <v>173</v>
      </c>
      <c r="B173" s="3">
        <v>23000</v>
      </c>
      <c r="D173" s="4" t="s">
        <v>209</v>
      </c>
      <c r="E173" s="8"/>
      <c r="F173" s="1">
        <v>42040</v>
      </c>
      <c r="G173" s="1">
        <v>42041</v>
      </c>
      <c r="H173" s="1">
        <v>42076</v>
      </c>
      <c r="I173" t="str">
        <f t="shared" si="12"/>
        <v/>
      </c>
      <c r="J173" t="str">
        <f t="shared" si="13"/>
        <v/>
      </c>
      <c r="K173">
        <f t="shared" si="14"/>
        <v>23000</v>
      </c>
      <c r="L173" t="str">
        <f t="shared" si="15"/>
        <v/>
      </c>
    </row>
    <row r="174" spans="1:12" ht="16.5" thickTop="1" thickBot="1">
      <c r="A174" t="s">
        <v>174</v>
      </c>
      <c r="B174" s="3">
        <v>97000</v>
      </c>
      <c r="D174" s="4">
        <v>0</v>
      </c>
      <c r="E174" s="8"/>
      <c r="F174" s="1">
        <v>42040</v>
      </c>
      <c r="I174" t="str">
        <f t="shared" si="12"/>
        <v/>
      </c>
      <c r="J174" t="str">
        <f t="shared" si="13"/>
        <v/>
      </c>
      <c r="K174" t="str">
        <f t="shared" si="14"/>
        <v/>
      </c>
      <c r="L174" t="str">
        <f t="shared" si="15"/>
        <v/>
      </c>
    </row>
    <row r="175" spans="1:12" ht="16.5" thickTop="1" thickBot="1">
      <c r="A175" t="s">
        <v>175</v>
      </c>
      <c r="B175" s="3">
        <v>52000</v>
      </c>
      <c r="D175" s="4" t="s">
        <v>209</v>
      </c>
      <c r="E175" s="8"/>
      <c r="F175" s="1">
        <v>42040</v>
      </c>
      <c r="G175" s="1">
        <v>42043</v>
      </c>
      <c r="H175" s="1">
        <v>42076</v>
      </c>
      <c r="I175" t="str">
        <f t="shared" si="12"/>
        <v/>
      </c>
      <c r="J175" t="str">
        <f t="shared" si="13"/>
        <v/>
      </c>
      <c r="K175">
        <f t="shared" si="14"/>
        <v>52000</v>
      </c>
      <c r="L175" t="str">
        <f t="shared" si="15"/>
        <v/>
      </c>
    </row>
    <row r="176" spans="1:12" ht="16.5" thickTop="1" thickBot="1">
      <c r="A176" t="s">
        <v>163</v>
      </c>
      <c r="B176" s="3">
        <v>537000</v>
      </c>
      <c r="D176" s="4">
        <v>0</v>
      </c>
      <c r="E176" s="8" t="s">
        <v>45</v>
      </c>
      <c r="F176" s="1">
        <v>42040</v>
      </c>
      <c r="I176" t="str">
        <f t="shared" si="12"/>
        <v/>
      </c>
      <c r="J176" t="str">
        <f t="shared" si="13"/>
        <v/>
      </c>
      <c r="K176" t="str">
        <f t="shared" si="14"/>
        <v/>
      </c>
      <c r="L176" t="str">
        <f t="shared" si="15"/>
        <v/>
      </c>
    </row>
    <row r="177" spans="1:12" ht="16.5" thickTop="1" thickBot="1">
      <c r="A177" t="s">
        <v>176</v>
      </c>
      <c r="B177" s="3">
        <v>197000</v>
      </c>
      <c r="D177" s="4" t="s">
        <v>209</v>
      </c>
      <c r="E177" s="8" t="s">
        <v>45</v>
      </c>
      <c r="F177" s="1">
        <v>42040</v>
      </c>
      <c r="G177" s="1">
        <v>42046</v>
      </c>
      <c r="H177" s="1">
        <v>42076</v>
      </c>
      <c r="I177" t="str">
        <f t="shared" si="12"/>
        <v/>
      </c>
      <c r="J177" t="str">
        <f t="shared" si="13"/>
        <v/>
      </c>
      <c r="K177" t="str">
        <f t="shared" si="14"/>
        <v/>
      </c>
      <c r="L177">
        <f t="shared" si="15"/>
        <v>197000</v>
      </c>
    </row>
    <row r="178" spans="1:12" ht="16.5" thickTop="1" thickBot="1">
      <c r="A178" t="s">
        <v>102</v>
      </c>
      <c r="B178" s="3">
        <v>547000</v>
      </c>
      <c r="D178" s="4" t="s">
        <v>209</v>
      </c>
      <c r="E178" s="8" t="s">
        <v>45</v>
      </c>
      <c r="F178" s="1">
        <v>42040</v>
      </c>
      <c r="G178" s="1">
        <v>42041</v>
      </c>
      <c r="H178" s="1">
        <v>42076</v>
      </c>
      <c r="I178" t="str">
        <f t="shared" ref="I178:I241" si="16">IF(AND(ISBLANK($E178),NOT(ISBLANK($B178)),$D178="S"),$B178,"")</f>
        <v/>
      </c>
      <c r="J178" t="str">
        <f t="shared" ref="J178:J241" si="17">IF(AND($E178="X",NOT(ISBLANK($B178)),$D178="S"),$B178,"")</f>
        <v/>
      </c>
      <c r="K178" t="str">
        <f t="shared" ref="K178:K241" si="18">IF(AND(ISBLANK($E178),NOT(ISBLANK($B178)),$D178="D"),$B178,"")</f>
        <v/>
      </c>
      <c r="L178">
        <f t="shared" ref="L178:L241" si="19">IF(AND($E178="X",NOT(ISBLANK($B178)),$D178="D"),$B178,"")</f>
        <v>547000</v>
      </c>
    </row>
    <row r="179" spans="1:12" ht="16.5" thickTop="1" thickBot="1">
      <c r="A179" t="s">
        <v>103</v>
      </c>
      <c r="B179" s="3">
        <v>77000</v>
      </c>
      <c r="D179" s="4">
        <v>0</v>
      </c>
      <c r="E179" s="8" t="s">
        <v>45</v>
      </c>
      <c r="F179" s="1">
        <v>42040</v>
      </c>
      <c r="I179" t="str">
        <f t="shared" si="16"/>
        <v/>
      </c>
      <c r="J179" t="str">
        <f t="shared" si="17"/>
        <v/>
      </c>
      <c r="K179" t="str">
        <f t="shared" si="18"/>
        <v/>
      </c>
      <c r="L179" t="str">
        <f t="shared" si="19"/>
        <v/>
      </c>
    </row>
    <row r="180" spans="1:12" ht="16.5" thickTop="1" thickBot="1">
      <c r="A180" t="s">
        <v>177</v>
      </c>
      <c r="B180" s="3">
        <v>47000</v>
      </c>
      <c r="C180" s="2">
        <v>20</v>
      </c>
      <c r="D180" s="4" t="s">
        <v>209</v>
      </c>
      <c r="E180" s="8"/>
      <c r="F180" s="1">
        <v>42041</v>
      </c>
      <c r="G180" s="1">
        <v>42043</v>
      </c>
      <c r="H180" s="1">
        <v>42076</v>
      </c>
      <c r="I180" t="str">
        <f t="shared" si="16"/>
        <v/>
      </c>
      <c r="J180" t="str">
        <f t="shared" si="17"/>
        <v/>
      </c>
      <c r="K180">
        <f t="shared" si="18"/>
        <v>47000</v>
      </c>
      <c r="L180" t="str">
        <f t="shared" si="19"/>
        <v/>
      </c>
    </row>
    <row r="181" spans="1:12" ht="16.5" thickTop="1" thickBot="1">
      <c r="A181" t="s">
        <v>178</v>
      </c>
      <c r="B181" s="3">
        <v>37000</v>
      </c>
      <c r="D181" s="4" t="s">
        <v>209</v>
      </c>
      <c r="E181" s="8"/>
      <c r="F181" s="1">
        <v>42041</v>
      </c>
      <c r="G181" s="1">
        <v>42043</v>
      </c>
      <c r="H181" s="1">
        <v>42076</v>
      </c>
      <c r="I181" t="str">
        <f t="shared" si="16"/>
        <v/>
      </c>
      <c r="J181" t="str">
        <f t="shared" si="17"/>
        <v/>
      </c>
      <c r="K181">
        <f t="shared" si="18"/>
        <v>37000</v>
      </c>
      <c r="L181" t="str">
        <f t="shared" si="19"/>
        <v/>
      </c>
    </row>
    <row r="182" spans="1:12" ht="16.5" thickTop="1" thickBot="1">
      <c r="A182" t="s">
        <v>159</v>
      </c>
      <c r="B182" s="3">
        <v>10000</v>
      </c>
      <c r="D182" s="4">
        <v>0</v>
      </c>
      <c r="E182" s="8"/>
      <c r="F182" s="1">
        <v>42043</v>
      </c>
      <c r="G182" s="1">
        <v>42046</v>
      </c>
      <c r="I182" t="str">
        <f t="shared" si="16"/>
        <v/>
      </c>
      <c r="J182" t="str">
        <f t="shared" si="17"/>
        <v/>
      </c>
      <c r="K182" t="str">
        <f t="shared" si="18"/>
        <v/>
      </c>
      <c r="L182" t="str">
        <f t="shared" si="19"/>
        <v/>
      </c>
    </row>
    <row r="183" spans="1:12" ht="16.5" thickTop="1" thickBot="1">
      <c r="A183" t="s">
        <v>180</v>
      </c>
      <c r="B183" s="3">
        <v>10000</v>
      </c>
      <c r="D183" s="4" t="s">
        <v>209</v>
      </c>
      <c r="E183" s="8"/>
      <c r="F183" s="1">
        <v>42043</v>
      </c>
      <c r="G183" s="1">
        <v>42051</v>
      </c>
      <c r="H183" s="1">
        <v>42076</v>
      </c>
      <c r="I183" t="str">
        <f t="shared" si="16"/>
        <v/>
      </c>
      <c r="J183" t="str">
        <f t="shared" si="17"/>
        <v/>
      </c>
      <c r="K183">
        <f t="shared" si="18"/>
        <v>10000</v>
      </c>
      <c r="L183" t="str">
        <f t="shared" si="19"/>
        <v/>
      </c>
    </row>
    <row r="184" spans="1:12" ht="16.5" thickTop="1" thickBot="1">
      <c r="A184" s="77" t="s">
        <v>156</v>
      </c>
      <c r="B184" s="3">
        <v>30000</v>
      </c>
      <c r="D184" s="4" t="s">
        <v>209</v>
      </c>
      <c r="E184" s="8"/>
      <c r="F184" s="1">
        <v>42043</v>
      </c>
      <c r="G184" s="1">
        <v>42046</v>
      </c>
      <c r="H184" s="1">
        <v>42076</v>
      </c>
      <c r="I184" t="str">
        <f t="shared" si="16"/>
        <v/>
      </c>
      <c r="J184" t="str">
        <f t="shared" si="17"/>
        <v/>
      </c>
      <c r="K184">
        <f t="shared" si="18"/>
        <v>30000</v>
      </c>
      <c r="L184" t="str">
        <f t="shared" si="19"/>
        <v/>
      </c>
    </row>
    <row r="185" spans="1:12" ht="16.5" thickTop="1" thickBot="1">
      <c r="A185" t="s">
        <v>181</v>
      </c>
      <c r="B185" s="3">
        <v>47000</v>
      </c>
      <c r="D185" s="4" t="s">
        <v>209</v>
      </c>
      <c r="E185" s="8"/>
      <c r="F185" s="1">
        <v>42043</v>
      </c>
      <c r="G185" s="1">
        <v>42051</v>
      </c>
      <c r="H185" s="1">
        <v>42076</v>
      </c>
      <c r="I185" t="str">
        <f t="shared" si="16"/>
        <v/>
      </c>
      <c r="J185" t="str">
        <f t="shared" si="17"/>
        <v/>
      </c>
      <c r="K185">
        <f t="shared" si="18"/>
        <v>47000</v>
      </c>
      <c r="L185" t="str">
        <f t="shared" si="19"/>
        <v/>
      </c>
    </row>
    <row r="186" spans="1:12" ht="16.5" thickTop="1" thickBot="1">
      <c r="A186" t="s">
        <v>182</v>
      </c>
      <c r="B186" s="3">
        <v>47000</v>
      </c>
      <c r="D186" s="4" t="s">
        <v>209</v>
      </c>
      <c r="E186" s="8"/>
      <c r="F186" s="1">
        <v>42043</v>
      </c>
      <c r="G186" s="1">
        <v>42046</v>
      </c>
      <c r="H186" s="1">
        <v>42076</v>
      </c>
      <c r="I186" t="str">
        <f t="shared" si="16"/>
        <v/>
      </c>
      <c r="J186" t="str">
        <f t="shared" si="17"/>
        <v/>
      </c>
      <c r="K186">
        <f t="shared" si="18"/>
        <v>47000</v>
      </c>
      <c r="L186" t="str">
        <f t="shared" si="19"/>
        <v/>
      </c>
    </row>
    <row r="187" spans="1:12" ht="16.5" thickTop="1" thickBot="1">
      <c r="A187" t="s">
        <v>183</v>
      </c>
      <c r="B187" s="3">
        <v>14000</v>
      </c>
      <c r="D187" s="4" t="s">
        <v>209</v>
      </c>
      <c r="E187" s="8"/>
      <c r="F187" s="1">
        <v>42043</v>
      </c>
      <c r="G187" s="1">
        <v>42046</v>
      </c>
      <c r="H187" s="1">
        <v>42076</v>
      </c>
      <c r="I187" t="str">
        <f t="shared" si="16"/>
        <v/>
      </c>
      <c r="J187" t="str">
        <f t="shared" si="17"/>
        <v/>
      </c>
      <c r="K187">
        <f t="shared" si="18"/>
        <v>14000</v>
      </c>
      <c r="L187" t="str">
        <f t="shared" si="19"/>
        <v/>
      </c>
    </row>
    <row r="188" spans="1:12" ht="16.5" thickTop="1" thickBot="1">
      <c r="A188" t="s">
        <v>63</v>
      </c>
      <c r="B188" s="3">
        <v>23000</v>
      </c>
      <c r="D188" s="4" t="s">
        <v>209</v>
      </c>
      <c r="E188" s="8"/>
      <c r="F188" s="1">
        <v>42043</v>
      </c>
      <c r="G188" s="1">
        <v>42046</v>
      </c>
      <c r="H188" s="1">
        <v>42076</v>
      </c>
      <c r="I188" t="str">
        <f t="shared" si="16"/>
        <v/>
      </c>
      <c r="J188" t="str">
        <f t="shared" si="17"/>
        <v/>
      </c>
      <c r="K188">
        <f t="shared" si="18"/>
        <v>23000</v>
      </c>
      <c r="L188" t="str">
        <f t="shared" si="19"/>
        <v/>
      </c>
    </row>
    <row r="189" spans="1:12" ht="16.5" thickTop="1" thickBot="1">
      <c r="A189" t="s">
        <v>177</v>
      </c>
      <c r="B189" s="3">
        <v>19000</v>
      </c>
      <c r="C189" s="2">
        <v>20</v>
      </c>
      <c r="D189" s="4" t="s">
        <v>209</v>
      </c>
      <c r="E189" s="8"/>
      <c r="F189" s="1">
        <v>42043</v>
      </c>
      <c r="G189" s="1">
        <v>42043</v>
      </c>
      <c r="H189" s="1">
        <v>42076</v>
      </c>
      <c r="I189" t="str">
        <f t="shared" si="16"/>
        <v/>
      </c>
      <c r="J189" t="str">
        <f t="shared" si="17"/>
        <v/>
      </c>
      <c r="K189">
        <f t="shared" si="18"/>
        <v>19000</v>
      </c>
      <c r="L189" t="str">
        <f t="shared" si="19"/>
        <v/>
      </c>
    </row>
    <row r="190" spans="1:12" ht="16.5" thickTop="1" thickBot="1">
      <c r="A190" t="s">
        <v>137</v>
      </c>
      <c r="B190" s="3">
        <v>2900</v>
      </c>
      <c r="C190" s="2">
        <v>20</v>
      </c>
      <c r="D190" s="4" t="s">
        <v>209</v>
      </c>
      <c r="E190" s="8"/>
      <c r="F190" s="1">
        <v>42043</v>
      </c>
      <c r="G190" s="1">
        <v>42046</v>
      </c>
      <c r="H190" s="1">
        <v>42076</v>
      </c>
      <c r="I190" t="str">
        <f t="shared" si="16"/>
        <v/>
      </c>
      <c r="J190" t="str">
        <f t="shared" si="17"/>
        <v/>
      </c>
      <c r="K190">
        <f t="shared" si="18"/>
        <v>2900</v>
      </c>
      <c r="L190" t="str">
        <f t="shared" si="19"/>
        <v/>
      </c>
    </row>
    <row r="191" spans="1:12" ht="16.5" thickTop="1" thickBot="1">
      <c r="A191" t="s">
        <v>184</v>
      </c>
      <c r="B191" s="3">
        <v>15000</v>
      </c>
      <c r="D191" s="4" t="s">
        <v>209</v>
      </c>
      <c r="E191" s="8"/>
      <c r="F191" s="1">
        <v>42043</v>
      </c>
      <c r="G191" s="1">
        <v>42046</v>
      </c>
      <c r="H191" s="1">
        <v>42076</v>
      </c>
      <c r="I191" t="str">
        <f t="shared" si="16"/>
        <v/>
      </c>
      <c r="J191" t="str">
        <f t="shared" si="17"/>
        <v/>
      </c>
      <c r="K191">
        <f t="shared" si="18"/>
        <v>15000</v>
      </c>
      <c r="L191" t="str">
        <f t="shared" si="19"/>
        <v/>
      </c>
    </row>
    <row r="192" spans="1:12" ht="16.5" thickTop="1" thickBot="1">
      <c r="A192" t="s">
        <v>177</v>
      </c>
      <c r="B192" s="3">
        <v>20000</v>
      </c>
      <c r="C192" s="2">
        <v>20</v>
      </c>
      <c r="D192" s="4">
        <v>0</v>
      </c>
      <c r="E192" s="8"/>
      <c r="F192" s="1">
        <v>42051</v>
      </c>
      <c r="I192" t="str">
        <f t="shared" si="16"/>
        <v/>
      </c>
      <c r="J192" t="str">
        <f t="shared" si="17"/>
        <v/>
      </c>
      <c r="K192" t="str">
        <f t="shared" si="18"/>
        <v/>
      </c>
      <c r="L192" t="str">
        <f t="shared" si="19"/>
        <v/>
      </c>
    </row>
    <row r="193" spans="1:12" ht="16.5" thickTop="1" thickBot="1">
      <c r="A193" t="s">
        <v>185</v>
      </c>
      <c r="B193" s="3">
        <v>26000</v>
      </c>
      <c r="D193" s="4">
        <v>0</v>
      </c>
      <c r="E193" s="8" t="s">
        <v>45</v>
      </c>
      <c r="F193" s="1">
        <v>42043</v>
      </c>
      <c r="I193" t="str">
        <f t="shared" si="16"/>
        <v/>
      </c>
      <c r="J193" t="str">
        <f t="shared" si="17"/>
        <v/>
      </c>
      <c r="K193" t="str">
        <f t="shared" si="18"/>
        <v/>
      </c>
      <c r="L193" t="str">
        <f t="shared" si="19"/>
        <v/>
      </c>
    </row>
    <row r="194" spans="1:12" ht="16.5" thickTop="1" thickBot="1">
      <c r="A194" t="s">
        <v>186</v>
      </c>
      <c r="B194" s="3">
        <v>12000</v>
      </c>
      <c r="D194" s="4" t="s">
        <v>209</v>
      </c>
      <c r="E194" s="8" t="s">
        <v>45</v>
      </c>
      <c r="F194" s="1">
        <v>42043</v>
      </c>
      <c r="G194" s="1">
        <v>42046</v>
      </c>
      <c r="H194" s="1">
        <v>42076</v>
      </c>
      <c r="I194" t="str">
        <f t="shared" si="16"/>
        <v/>
      </c>
      <c r="J194" t="str">
        <f t="shared" si="17"/>
        <v/>
      </c>
      <c r="K194" t="str">
        <f t="shared" si="18"/>
        <v/>
      </c>
      <c r="L194">
        <f t="shared" si="19"/>
        <v>12000</v>
      </c>
    </row>
    <row r="195" spans="1:12" ht="16.5" thickTop="1" thickBot="1">
      <c r="A195" t="s">
        <v>187</v>
      </c>
      <c r="B195" s="3">
        <v>122000</v>
      </c>
      <c r="D195" s="4" t="s">
        <v>209</v>
      </c>
      <c r="E195" s="8" t="s">
        <v>45</v>
      </c>
      <c r="F195" s="1">
        <v>42043</v>
      </c>
      <c r="G195" s="1">
        <v>42046</v>
      </c>
      <c r="H195" s="1">
        <v>42076</v>
      </c>
      <c r="I195" t="str">
        <f t="shared" si="16"/>
        <v/>
      </c>
      <c r="J195" t="str">
        <f t="shared" si="17"/>
        <v/>
      </c>
      <c r="K195" t="str">
        <f t="shared" si="18"/>
        <v/>
      </c>
      <c r="L195">
        <f t="shared" si="19"/>
        <v>122000</v>
      </c>
    </row>
    <row r="196" spans="1:12" ht="16.5" thickTop="1" thickBot="1">
      <c r="A196" t="s">
        <v>188</v>
      </c>
      <c r="B196" s="3">
        <v>422000</v>
      </c>
      <c r="D196" s="4" t="s">
        <v>209</v>
      </c>
      <c r="E196" s="8" t="s">
        <v>45</v>
      </c>
      <c r="F196" s="1">
        <v>42043</v>
      </c>
      <c r="G196" s="1">
        <v>42046</v>
      </c>
      <c r="H196" s="1">
        <v>42076</v>
      </c>
      <c r="I196" t="str">
        <f t="shared" si="16"/>
        <v/>
      </c>
      <c r="J196" t="str">
        <f t="shared" si="17"/>
        <v/>
      </c>
      <c r="K196" t="str">
        <f t="shared" si="18"/>
        <v/>
      </c>
      <c r="L196">
        <f t="shared" si="19"/>
        <v>422000</v>
      </c>
    </row>
    <row r="197" spans="1:12" ht="16.5" thickTop="1" thickBot="1">
      <c r="A197" t="s">
        <v>189</v>
      </c>
      <c r="B197" s="3">
        <v>77000</v>
      </c>
      <c r="D197" s="4">
        <v>0</v>
      </c>
      <c r="E197" s="8" t="s">
        <v>45</v>
      </c>
      <c r="F197" s="1">
        <v>42043</v>
      </c>
      <c r="I197" t="str">
        <f t="shared" si="16"/>
        <v/>
      </c>
      <c r="J197" t="str">
        <f t="shared" si="17"/>
        <v/>
      </c>
      <c r="K197" t="str">
        <f t="shared" si="18"/>
        <v/>
      </c>
      <c r="L197" t="str">
        <f t="shared" si="19"/>
        <v/>
      </c>
    </row>
    <row r="198" spans="1:12" ht="16.5" thickTop="1" thickBot="1">
      <c r="A198" t="s">
        <v>190</v>
      </c>
      <c r="B198" s="3">
        <v>67000</v>
      </c>
      <c r="D198" s="4" t="s">
        <v>209</v>
      </c>
      <c r="E198" s="8" t="s">
        <v>45</v>
      </c>
      <c r="F198" s="1">
        <v>42043</v>
      </c>
      <c r="G198" s="1">
        <v>42046</v>
      </c>
      <c r="H198" s="1">
        <v>42076</v>
      </c>
      <c r="I198" t="str">
        <f t="shared" si="16"/>
        <v/>
      </c>
      <c r="J198" t="str">
        <f t="shared" si="17"/>
        <v/>
      </c>
      <c r="K198" t="str">
        <f t="shared" si="18"/>
        <v/>
      </c>
      <c r="L198">
        <f t="shared" si="19"/>
        <v>67000</v>
      </c>
    </row>
    <row r="199" spans="1:12" ht="16.5" thickTop="1" thickBot="1">
      <c r="A199" t="s">
        <v>122</v>
      </c>
      <c r="B199" s="3">
        <v>87000</v>
      </c>
      <c r="D199" s="4">
        <v>0</v>
      </c>
      <c r="E199" s="8"/>
      <c r="F199" s="1">
        <v>42046</v>
      </c>
      <c r="I199" t="str">
        <f t="shared" si="16"/>
        <v/>
      </c>
      <c r="J199" t="str">
        <f t="shared" si="17"/>
        <v/>
      </c>
      <c r="K199" t="str">
        <f t="shared" si="18"/>
        <v/>
      </c>
      <c r="L199" t="str">
        <f t="shared" si="19"/>
        <v/>
      </c>
    </row>
    <row r="200" spans="1:12" ht="16.5" thickTop="1" thickBot="1">
      <c r="A200" t="s">
        <v>191</v>
      </c>
      <c r="B200" s="3">
        <v>42000</v>
      </c>
      <c r="D200" s="4" t="s">
        <v>209</v>
      </c>
      <c r="E200" s="8"/>
      <c r="F200" s="1">
        <v>42046</v>
      </c>
      <c r="G200" s="1">
        <v>42047</v>
      </c>
      <c r="H200" s="1">
        <v>42076</v>
      </c>
      <c r="I200" t="str">
        <f t="shared" si="16"/>
        <v/>
      </c>
      <c r="J200" t="str">
        <f t="shared" si="17"/>
        <v/>
      </c>
      <c r="K200">
        <f t="shared" si="18"/>
        <v>42000</v>
      </c>
      <c r="L200" t="str">
        <f t="shared" si="19"/>
        <v/>
      </c>
    </row>
    <row r="201" spans="1:12" ht="16.5" thickTop="1" thickBot="1">
      <c r="A201" t="s">
        <v>47</v>
      </c>
      <c r="B201" s="3">
        <v>2400</v>
      </c>
      <c r="C201" s="2">
        <v>20</v>
      </c>
      <c r="D201" s="4" t="s">
        <v>209</v>
      </c>
      <c r="E201" s="8"/>
      <c r="F201" s="1">
        <v>42046</v>
      </c>
      <c r="G201" s="1">
        <v>42047</v>
      </c>
      <c r="H201" s="1">
        <v>42076</v>
      </c>
      <c r="I201" t="str">
        <f t="shared" si="16"/>
        <v/>
      </c>
      <c r="J201" t="str">
        <f t="shared" si="17"/>
        <v/>
      </c>
      <c r="K201">
        <f t="shared" si="18"/>
        <v>2400</v>
      </c>
      <c r="L201" t="str">
        <f t="shared" si="19"/>
        <v/>
      </c>
    </row>
    <row r="202" spans="1:12" ht="16.5" thickTop="1" thickBot="1">
      <c r="A202" t="s">
        <v>192</v>
      </c>
      <c r="B202" s="3">
        <v>37000</v>
      </c>
      <c r="C202" s="2">
        <v>20</v>
      </c>
      <c r="D202" s="4" t="s">
        <v>209</v>
      </c>
      <c r="E202" s="8"/>
      <c r="F202" s="1">
        <v>42046</v>
      </c>
      <c r="G202" s="1">
        <v>42047</v>
      </c>
      <c r="H202" s="1">
        <v>42076</v>
      </c>
      <c r="I202" t="str">
        <f t="shared" si="16"/>
        <v/>
      </c>
      <c r="J202" t="str">
        <f t="shared" si="17"/>
        <v/>
      </c>
      <c r="K202">
        <f t="shared" si="18"/>
        <v>37000</v>
      </c>
      <c r="L202" t="str">
        <f t="shared" si="19"/>
        <v/>
      </c>
    </row>
    <row r="203" spans="1:12" ht="16.5" thickTop="1" thickBot="1">
      <c r="A203" t="s">
        <v>193</v>
      </c>
      <c r="B203" s="3">
        <v>9250</v>
      </c>
      <c r="D203" s="4" t="s">
        <v>209</v>
      </c>
      <c r="E203" s="8"/>
      <c r="F203" s="1">
        <v>42046</v>
      </c>
      <c r="G203" s="1">
        <v>42048</v>
      </c>
      <c r="H203" s="1">
        <v>42076</v>
      </c>
      <c r="I203" t="str">
        <f t="shared" si="16"/>
        <v/>
      </c>
      <c r="J203" t="str">
        <f t="shared" si="17"/>
        <v/>
      </c>
      <c r="K203">
        <f t="shared" si="18"/>
        <v>9250</v>
      </c>
      <c r="L203" t="str">
        <f t="shared" si="19"/>
        <v/>
      </c>
    </row>
    <row r="204" spans="1:12" ht="16.5" thickTop="1" thickBot="1">
      <c r="A204" t="s">
        <v>194</v>
      </c>
      <c r="B204" s="3">
        <v>122000</v>
      </c>
      <c r="D204" s="4" t="s">
        <v>209</v>
      </c>
      <c r="E204" s="8" t="s">
        <v>45</v>
      </c>
      <c r="F204" s="1">
        <v>42046</v>
      </c>
      <c r="G204" s="1">
        <v>42047</v>
      </c>
      <c r="H204" s="1">
        <v>42076</v>
      </c>
      <c r="I204" t="str">
        <f t="shared" si="16"/>
        <v/>
      </c>
      <c r="J204" t="str">
        <f t="shared" si="17"/>
        <v/>
      </c>
      <c r="K204" t="str">
        <f t="shared" si="18"/>
        <v/>
      </c>
      <c r="L204">
        <f t="shared" si="19"/>
        <v>122000</v>
      </c>
    </row>
    <row r="205" spans="1:12" ht="16.5" thickTop="1" thickBot="1">
      <c r="A205" t="s">
        <v>195</v>
      </c>
      <c r="B205" s="3">
        <v>47000</v>
      </c>
      <c r="D205" s="4" t="s">
        <v>209</v>
      </c>
      <c r="E205" s="8"/>
      <c r="F205" s="1">
        <v>42047</v>
      </c>
      <c r="G205" s="1">
        <v>42048</v>
      </c>
      <c r="H205" s="1">
        <v>42076</v>
      </c>
      <c r="I205" t="str">
        <f t="shared" si="16"/>
        <v/>
      </c>
      <c r="J205" t="str">
        <f t="shared" si="17"/>
        <v/>
      </c>
      <c r="K205">
        <f t="shared" si="18"/>
        <v>47000</v>
      </c>
      <c r="L205" t="str">
        <f t="shared" si="19"/>
        <v/>
      </c>
    </row>
    <row r="206" spans="1:12" ht="16.5" thickTop="1" thickBot="1">
      <c r="A206" t="s">
        <v>196</v>
      </c>
      <c r="B206" s="3">
        <v>97000</v>
      </c>
      <c r="D206" s="4" t="s">
        <v>209</v>
      </c>
      <c r="E206" s="8"/>
      <c r="F206" s="1">
        <v>42047</v>
      </c>
      <c r="G206" s="1">
        <v>42051</v>
      </c>
      <c r="H206" s="1">
        <v>42076</v>
      </c>
      <c r="I206" t="str">
        <f t="shared" si="16"/>
        <v/>
      </c>
      <c r="J206" t="str">
        <f t="shared" si="17"/>
        <v/>
      </c>
      <c r="K206">
        <f t="shared" si="18"/>
        <v>97000</v>
      </c>
      <c r="L206" t="str">
        <f t="shared" si="19"/>
        <v/>
      </c>
    </row>
    <row r="207" spans="1:12" ht="16.5" thickTop="1" thickBot="1">
      <c r="A207" t="s">
        <v>194</v>
      </c>
      <c r="B207" s="3">
        <v>100000</v>
      </c>
      <c r="D207" s="4" t="s">
        <v>209</v>
      </c>
      <c r="E207" s="8" t="s">
        <v>45</v>
      </c>
      <c r="F207" s="1">
        <v>42047</v>
      </c>
      <c r="G207" s="1">
        <v>42050</v>
      </c>
      <c r="H207" s="1">
        <v>42076</v>
      </c>
      <c r="I207" t="str">
        <f t="shared" si="16"/>
        <v/>
      </c>
      <c r="J207" t="str">
        <f t="shared" si="17"/>
        <v/>
      </c>
      <c r="K207" t="str">
        <f t="shared" si="18"/>
        <v/>
      </c>
      <c r="L207">
        <f t="shared" si="19"/>
        <v>100000</v>
      </c>
    </row>
    <row r="208" spans="1:12" ht="16.5" thickTop="1" thickBot="1">
      <c r="A208" t="s">
        <v>197</v>
      </c>
      <c r="B208" s="3">
        <f>C208*200000</f>
        <v>400000</v>
      </c>
      <c r="C208" s="2">
        <v>2</v>
      </c>
      <c r="D208" s="4">
        <v>0</v>
      </c>
      <c r="E208" s="8"/>
      <c r="F208" s="1">
        <v>42048</v>
      </c>
      <c r="I208" t="str">
        <f t="shared" si="16"/>
        <v/>
      </c>
      <c r="J208" t="str">
        <f t="shared" si="17"/>
        <v/>
      </c>
      <c r="K208" t="str">
        <f t="shared" si="18"/>
        <v/>
      </c>
      <c r="L208" t="str">
        <f t="shared" si="19"/>
        <v/>
      </c>
    </row>
    <row r="209" spans="1:12" ht="16.5" thickTop="1" thickBot="1">
      <c r="A209" t="s">
        <v>198</v>
      </c>
      <c r="B209" s="3">
        <v>43000</v>
      </c>
      <c r="D209" s="4" t="s">
        <v>209</v>
      </c>
      <c r="E209" s="8"/>
      <c r="F209" s="1">
        <v>42048</v>
      </c>
      <c r="G209" s="1">
        <v>42049</v>
      </c>
      <c r="H209" s="1">
        <v>42076</v>
      </c>
      <c r="I209" t="str">
        <f t="shared" si="16"/>
        <v/>
      </c>
      <c r="J209" t="str">
        <f t="shared" si="17"/>
        <v/>
      </c>
      <c r="K209">
        <f t="shared" si="18"/>
        <v>43000</v>
      </c>
      <c r="L209" t="str">
        <f t="shared" si="19"/>
        <v/>
      </c>
    </row>
    <row r="210" spans="1:12" ht="16.5" thickTop="1" thickBot="1">
      <c r="A210" t="s">
        <v>199</v>
      </c>
      <c r="B210" s="3">
        <v>1950000</v>
      </c>
      <c r="D210" s="4">
        <v>0</v>
      </c>
      <c r="E210" s="8"/>
      <c r="F210" s="1">
        <v>42049</v>
      </c>
      <c r="I210" t="str">
        <f t="shared" si="16"/>
        <v/>
      </c>
      <c r="J210" t="str">
        <f t="shared" si="17"/>
        <v/>
      </c>
      <c r="K210" t="str">
        <f t="shared" si="18"/>
        <v/>
      </c>
      <c r="L210" t="str">
        <f t="shared" si="19"/>
        <v/>
      </c>
    </row>
    <row r="211" spans="1:12" ht="16.5" thickTop="1" thickBot="1">
      <c r="A211" t="s">
        <v>122</v>
      </c>
      <c r="B211" s="3">
        <v>47000</v>
      </c>
      <c r="D211" s="4" t="s">
        <v>209</v>
      </c>
      <c r="E211" s="8"/>
      <c r="F211" s="1">
        <v>42057</v>
      </c>
      <c r="G211" s="1">
        <v>42057</v>
      </c>
      <c r="H211" s="1">
        <v>42076</v>
      </c>
      <c r="I211" t="str">
        <f t="shared" si="16"/>
        <v/>
      </c>
      <c r="J211" t="str">
        <f t="shared" si="17"/>
        <v/>
      </c>
      <c r="K211">
        <f t="shared" si="18"/>
        <v>47000</v>
      </c>
      <c r="L211" t="str">
        <f t="shared" si="19"/>
        <v/>
      </c>
    </row>
    <row r="212" spans="1:12" ht="16.5" thickTop="1" thickBot="1">
      <c r="A212" t="s">
        <v>199</v>
      </c>
      <c r="B212" s="3">
        <v>1700000</v>
      </c>
      <c r="D212" s="4">
        <v>0</v>
      </c>
      <c r="E212" s="8"/>
      <c r="F212" s="1">
        <v>42057</v>
      </c>
      <c r="I212" t="str">
        <f t="shared" si="16"/>
        <v/>
      </c>
      <c r="J212" t="str">
        <f t="shared" si="17"/>
        <v/>
      </c>
      <c r="K212" t="str">
        <f t="shared" si="18"/>
        <v/>
      </c>
      <c r="L212" t="str">
        <f t="shared" si="19"/>
        <v/>
      </c>
    </row>
    <row r="213" spans="1:12" ht="16.5" thickTop="1" thickBot="1">
      <c r="A213" t="s">
        <v>200</v>
      </c>
      <c r="B213" s="3">
        <v>600000</v>
      </c>
      <c r="D213" s="4">
        <v>0</v>
      </c>
      <c r="E213" s="8"/>
      <c r="F213" s="1">
        <v>42057</v>
      </c>
      <c r="I213" t="str">
        <f t="shared" si="16"/>
        <v/>
      </c>
      <c r="J213" t="str">
        <f t="shared" si="17"/>
        <v/>
      </c>
      <c r="K213" t="str">
        <f t="shared" si="18"/>
        <v/>
      </c>
      <c r="L213" t="str">
        <f t="shared" si="19"/>
        <v/>
      </c>
    </row>
    <row r="214" spans="1:12" ht="16.5" thickTop="1" thickBot="1">
      <c r="A214" t="s">
        <v>201</v>
      </c>
      <c r="B214" s="3">
        <v>70000</v>
      </c>
      <c r="D214" s="4" t="s">
        <v>209</v>
      </c>
      <c r="E214" s="8"/>
      <c r="F214" s="1">
        <v>42057</v>
      </c>
      <c r="G214" s="1">
        <v>42076</v>
      </c>
      <c r="H214" s="1">
        <v>42076</v>
      </c>
      <c r="I214" t="str">
        <f t="shared" si="16"/>
        <v/>
      </c>
      <c r="J214" t="str">
        <f t="shared" si="17"/>
        <v/>
      </c>
      <c r="K214">
        <f t="shared" si="18"/>
        <v>70000</v>
      </c>
      <c r="L214" t="str">
        <f t="shared" si="19"/>
        <v/>
      </c>
    </row>
    <row r="215" spans="1:12" ht="16.5" thickTop="1" thickBot="1">
      <c r="A215" t="s">
        <v>202</v>
      </c>
      <c r="B215" s="3">
        <v>1100000</v>
      </c>
      <c r="D215" s="4">
        <v>0</v>
      </c>
      <c r="E215" s="8"/>
      <c r="F215" s="1">
        <v>42057</v>
      </c>
      <c r="I215" t="str">
        <f t="shared" si="16"/>
        <v/>
      </c>
      <c r="J215" t="str">
        <f t="shared" si="17"/>
        <v/>
      </c>
      <c r="K215" t="str">
        <f t="shared" si="18"/>
        <v/>
      </c>
      <c r="L215" t="str">
        <f t="shared" si="19"/>
        <v/>
      </c>
    </row>
    <row r="216" spans="1:12" ht="16.5" thickTop="1" thickBot="1">
      <c r="A216" t="s">
        <v>203</v>
      </c>
      <c r="B216" s="3">
        <v>9000</v>
      </c>
      <c r="D216" s="4" t="s">
        <v>209</v>
      </c>
      <c r="E216" s="8"/>
      <c r="F216" s="1">
        <v>42057</v>
      </c>
      <c r="G216" s="1">
        <v>42076</v>
      </c>
      <c r="H216" s="1">
        <v>42076</v>
      </c>
      <c r="I216" t="str">
        <f t="shared" si="16"/>
        <v/>
      </c>
      <c r="J216" t="str">
        <f t="shared" si="17"/>
        <v/>
      </c>
      <c r="K216">
        <f t="shared" si="18"/>
        <v>9000</v>
      </c>
      <c r="L216" t="str">
        <f t="shared" si="19"/>
        <v/>
      </c>
    </row>
    <row r="217" spans="1:12" ht="16.5" thickTop="1" thickBot="1">
      <c r="A217" t="s">
        <v>62</v>
      </c>
      <c r="B217" s="3">
        <f>C217*650</f>
        <v>13000</v>
      </c>
      <c r="C217" s="2">
        <v>20</v>
      </c>
      <c r="D217" s="4" t="s">
        <v>209</v>
      </c>
      <c r="E217" s="8"/>
      <c r="F217" s="1">
        <v>42057</v>
      </c>
      <c r="G217" s="1">
        <v>42076</v>
      </c>
      <c r="H217" s="1">
        <v>42076</v>
      </c>
      <c r="I217" t="str">
        <f t="shared" si="16"/>
        <v/>
      </c>
      <c r="J217" t="str">
        <f t="shared" si="17"/>
        <v/>
      </c>
      <c r="K217">
        <f t="shared" si="18"/>
        <v>13000</v>
      </c>
      <c r="L217" t="str">
        <f t="shared" si="19"/>
        <v/>
      </c>
    </row>
    <row r="218" spans="1:12" ht="16.5" thickTop="1" thickBot="1">
      <c r="A218" t="s">
        <v>85</v>
      </c>
      <c r="B218" s="3">
        <v>213000</v>
      </c>
      <c r="D218" s="4" t="s">
        <v>209</v>
      </c>
      <c r="E218" s="8"/>
      <c r="F218" s="1">
        <v>42076</v>
      </c>
      <c r="G218" s="1">
        <v>42079</v>
      </c>
      <c r="H218" s="1">
        <v>42092</v>
      </c>
      <c r="I218" t="str">
        <f t="shared" si="16"/>
        <v/>
      </c>
      <c r="J218" t="str">
        <f t="shared" si="17"/>
        <v/>
      </c>
      <c r="K218">
        <f t="shared" si="18"/>
        <v>213000</v>
      </c>
      <c r="L218" t="str">
        <f t="shared" si="19"/>
        <v/>
      </c>
    </row>
    <row r="219" spans="1:12" ht="16.5" thickTop="1" thickBot="1">
      <c r="A219" t="s">
        <v>204</v>
      </c>
      <c r="B219" s="3">
        <v>97000</v>
      </c>
      <c r="D219" s="4" t="s">
        <v>209</v>
      </c>
      <c r="E219" s="8"/>
      <c r="F219" s="1">
        <v>42076</v>
      </c>
      <c r="G219" s="1">
        <v>42076</v>
      </c>
      <c r="H219" s="1">
        <v>42092</v>
      </c>
      <c r="I219" t="str">
        <f t="shared" si="16"/>
        <v/>
      </c>
      <c r="J219" t="str">
        <f t="shared" si="17"/>
        <v/>
      </c>
      <c r="K219">
        <f t="shared" si="18"/>
        <v>97000</v>
      </c>
      <c r="L219" t="str">
        <f t="shared" si="19"/>
        <v/>
      </c>
    </row>
    <row r="220" spans="1:12" ht="16.5" thickTop="1" thickBot="1">
      <c r="A220" t="s">
        <v>84</v>
      </c>
      <c r="B220" s="3">
        <v>490000</v>
      </c>
      <c r="D220" s="4">
        <v>0</v>
      </c>
      <c r="E220" s="8"/>
      <c r="F220" s="1">
        <v>42076</v>
      </c>
      <c r="I220" t="str">
        <f t="shared" si="16"/>
        <v/>
      </c>
      <c r="J220" t="str">
        <f t="shared" si="17"/>
        <v/>
      </c>
      <c r="K220" t="str">
        <f t="shared" si="18"/>
        <v/>
      </c>
      <c r="L220" t="str">
        <f t="shared" si="19"/>
        <v/>
      </c>
    </row>
    <row r="221" spans="1:12" ht="16.5" thickTop="1" thickBot="1">
      <c r="A221" t="s">
        <v>202</v>
      </c>
      <c r="B221" s="3">
        <v>47000</v>
      </c>
      <c r="D221" s="4">
        <v>0</v>
      </c>
      <c r="E221" s="8"/>
      <c r="F221" s="1">
        <v>42076</v>
      </c>
      <c r="I221" t="str">
        <f t="shared" si="16"/>
        <v/>
      </c>
      <c r="J221" t="str">
        <f t="shared" si="17"/>
        <v/>
      </c>
      <c r="K221" t="str">
        <f t="shared" si="18"/>
        <v/>
      </c>
      <c r="L221" t="str">
        <f t="shared" si="19"/>
        <v/>
      </c>
    </row>
    <row r="222" spans="1:12" ht="16.5" thickTop="1" thickBot="1">
      <c r="A222" t="s">
        <v>199</v>
      </c>
      <c r="B222" s="3">
        <v>720000</v>
      </c>
      <c r="D222" s="4" t="s">
        <v>209</v>
      </c>
      <c r="E222" s="8"/>
      <c r="F222" s="1">
        <v>42076</v>
      </c>
      <c r="G222" s="1">
        <v>42079</v>
      </c>
      <c r="H222" s="1">
        <v>42092</v>
      </c>
      <c r="I222" t="str">
        <f t="shared" si="16"/>
        <v/>
      </c>
      <c r="J222" t="str">
        <f t="shared" si="17"/>
        <v/>
      </c>
      <c r="K222">
        <f t="shared" si="18"/>
        <v>720000</v>
      </c>
      <c r="L222" t="str">
        <f t="shared" si="19"/>
        <v/>
      </c>
    </row>
    <row r="223" spans="1:12" ht="16.5" thickTop="1" thickBot="1">
      <c r="A223" t="s">
        <v>49</v>
      </c>
      <c r="B223" s="3">
        <v>2800</v>
      </c>
      <c r="D223" s="4" t="s">
        <v>209</v>
      </c>
      <c r="E223" s="8"/>
      <c r="F223" s="1">
        <v>42076</v>
      </c>
      <c r="G223" s="1">
        <v>42079</v>
      </c>
      <c r="H223" s="1">
        <v>42092</v>
      </c>
      <c r="I223" t="str">
        <f t="shared" si="16"/>
        <v/>
      </c>
      <c r="J223" t="str">
        <f t="shared" si="17"/>
        <v/>
      </c>
      <c r="K223">
        <f t="shared" si="18"/>
        <v>2800</v>
      </c>
      <c r="L223" t="str">
        <f t="shared" si="19"/>
        <v/>
      </c>
    </row>
    <row r="224" spans="1:12" ht="16.5" thickTop="1" thickBot="1">
      <c r="A224" t="s">
        <v>205</v>
      </c>
      <c r="B224" s="3">
        <v>17000</v>
      </c>
      <c r="D224" s="4" t="s">
        <v>209</v>
      </c>
      <c r="E224" s="8"/>
      <c r="F224" s="1">
        <v>42076</v>
      </c>
      <c r="G224" s="1">
        <v>42079</v>
      </c>
      <c r="H224" s="1">
        <v>42092</v>
      </c>
      <c r="I224" t="str">
        <f t="shared" si="16"/>
        <v/>
      </c>
      <c r="J224" t="str">
        <f t="shared" si="17"/>
        <v/>
      </c>
      <c r="K224">
        <f t="shared" si="18"/>
        <v>17000</v>
      </c>
      <c r="L224" t="str">
        <f t="shared" si="19"/>
        <v/>
      </c>
    </row>
    <row r="225" spans="1:12" ht="16.5" thickTop="1" thickBot="1">
      <c r="A225" t="s">
        <v>206</v>
      </c>
      <c r="B225" s="3">
        <v>27000</v>
      </c>
      <c r="D225" s="4">
        <v>0</v>
      </c>
      <c r="E225" s="8"/>
      <c r="F225" s="1">
        <v>42076</v>
      </c>
      <c r="I225" t="str">
        <f t="shared" si="16"/>
        <v/>
      </c>
      <c r="J225" t="str">
        <f t="shared" si="17"/>
        <v/>
      </c>
      <c r="K225" t="str">
        <f t="shared" si="18"/>
        <v/>
      </c>
      <c r="L225" t="str">
        <f t="shared" si="19"/>
        <v/>
      </c>
    </row>
    <row r="226" spans="1:12" ht="16.5" thickTop="1" thickBot="1">
      <c r="A226" t="s">
        <v>207</v>
      </c>
      <c r="B226" s="3">
        <v>22000</v>
      </c>
      <c r="D226" s="4">
        <v>0</v>
      </c>
      <c r="E226" s="8"/>
      <c r="F226" s="1">
        <v>42076</v>
      </c>
      <c r="G226" s="1">
        <v>42079</v>
      </c>
      <c r="I226" t="str">
        <f t="shared" si="16"/>
        <v/>
      </c>
      <c r="J226" t="str">
        <f t="shared" si="17"/>
        <v/>
      </c>
      <c r="K226" t="str">
        <f t="shared" si="18"/>
        <v/>
      </c>
      <c r="L226" t="str">
        <f t="shared" si="19"/>
        <v/>
      </c>
    </row>
    <row r="227" spans="1:12" ht="16.5" thickTop="1" thickBot="1">
      <c r="A227" t="s">
        <v>210</v>
      </c>
      <c r="B227" s="3">
        <v>297000</v>
      </c>
      <c r="D227" s="4" t="s">
        <v>209</v>
      </c>
      <c r="E227" s="8"/>
      <c r="F227" s="1">
        <v>42076</v>
      </c>
      <c r="G227" s="1">
        <v>42079</v>
      </c>
      <c r="H227" s="1">
        <v>42092</v>
      </c>
      <c r="I227" t="str">
        <f t="shared" si="16"/>
        <v/>
      </c>
      <c r="J227" t="str">
        <f t="shared" si="17"/>
        <v/>
      </c>
      <c r="K227">
        <f t="shared" si="18"/>
        <v>297000</v>
      </c>
      <c r="L227" t="str">
        <f t="shared" si="19"/>
        <v/>
      </c>
    </row>
    <row r="228" spans="1:12" ht="16.5" thickTop="1" thickBot="1">
      <c r="A228" t="s">
        <v>211</v>
      </c>
      <c r="B228" s="3">
        <v>37000</v>
      </c>
      <c r="D228" s="4" t="s">
        <v>209</v>
      </c>
      <c r="E228" s="8"/>
      <c r="F228" s="1">
        <v>42076</v>
      </c>
      <c r="G228" s="1">
        <v>42079</v>
      </c>
      <c r="H228" s="1">
        <v>42092</v>
      </c>
      <c r="I228" t="str">
        <f t="shared" si="16"/>
        <v/>
      </c>
      <c r="J228" t="str">
        <f t="shared" si="17"/>
        <v/>
      </c>
      <c r="K228">
        <f t="shared" si="18"/>
        <v>37000</v>
      </c>
      <c r="L228" t="str">
        <f t="shared" si="19"/>
        <v/>
      </c>
    </row>
    <row r="229" spans="1:12" ht="16.5" thickTop="1" thickBot="1">
      <c r="A229" t="s">
        <v>212</v>
      </c>
      <c r="B229" s="3">
        <v>210000</v>
      </c>
      <c r="D229" s="4" t="s">
        <v>209</v>
      </c>
      <c r="E229" s="8"/>
      <c r="F229" s="1">
        <v>42076</v>
      </c>
      <c r="G229" s="1">
        <v>42079</v>
      </c>
      <c r="H229" s="1">
        <v>42092</v>
      </c>
      <c r="I229" t="str">
        <f t="shared" si="16"/>
        <v/>
      </c>
      <c r="J229" t="str">
        <f t="shared" si="17"/>
        <v/>
      </c>
      <c r="K229">
        <f t="shared" si="18"/>
        <v>210000</v>
      </c>
      <c r="L229" t="str">
        <f t="shared" si="19"/>
        <v/>
      </c>
    </row>
    <row r="230" spans="1:12" ht="16.5" thickTop="1" thickBot="1">
      <c r="A230" t="s">
        <v>214</v>
      </c>
      <c r="B230" s="3">
        <v>21000</v>
      </c>
      <c r="D230" s="4" t="s">
        <v>209</v>
      </c>
      <c r="E230" s="8"/>
      <c r="F230" s="1">
        <v>42076</v>
      </c>
      <c r="G230" s="1">
        <v>42079</v>
      </c>
      <c r="H230" s="1">
        <v>42092</v>
      </c>
      <c r="I230" t="str">
        <f t="shared" si="16"/>
        <v/>
      </c>
      <c r="J230" t="str">
        <f t="shared" si="17"/>
        <v/>
      </c>
      <c r="K230">
        <f t="shared" si="18"/>
        <v>21000</v>
      </c>
      <c r="L230" t="str">
        <f t="shared" si="19"/>
        <v/>
      </c>
    </row>
    <row r="231" spans="1:12" ht="16.5" thickTop="1" thickBot="1">
      <c r="A231" t="s">
        <v>215</v>
      </c>
      <c r="B231" s="3">
        <v>27000</v>
      </c>
      <c r="D231" s="4" t="s">
        <v>209</v>
      </c>
      <c r="E231" s="8"/>
      <c r="F231" s="1">
        <v>42076</v>
      </c>
      <c r="G231" s="1">
        <v>42076</v>
      </c>
      <c r="H231" s="1">
        <v>42092</v>
      </c>
      <c r="I231" t="str">
        <f t="shared" si="16"/>
        <v/>
      </c>
      <c r="J231" t="str">
        <f t="shared" si="17"/>
        <v/>
      </c>
      <c r="K231">
        <f t="shared" si="18"/>
        <v>27000</v>
      </c>
      <c r="L231" t="str">
        <f t="shared" si="19"/>
        <v/>
      </c>
    </row>
    <row r="232" spans="1:12" ht="16.5" thickTop="1" thickBot="1">
      <c r="A232" t="s">
        <v>216</v>
      </c>
      <c r="B232" s="3">
        <v>197000</v>
      </c>
      <c r="D232" s="4" t="s">
        <v>209</v>
      </c>
      <c r="E232" s="8"/>
      <c r="F232" s="1">
        <v>42076</v>
      </c>
      <c r="G232" s="1">
        <v>42079</v>
      </c>
      <c r="H232" s="1">
        <v>42092</v>
      </c>
      <c r="I232" t="str">
        <f t="shared" si="16"/>
        <v/>
      </c>
      <c r="J232" t="str">
        <f t="shared" si="17"/>
        <v/>
      </c>
      <c r="K232">
        <f t="shared" si="18"/>
        <v>197000</v>
      </c>
      <c r="L232" t="str">
        <f t="shared" si="19"/>
        <v/>
      </c>
    </row>
    <row r="233" spans="1:12" ht="16.5" thickTop="1" thickBot="1">
      <c r="A233" t="s">
        <v>217</v>
      </c>
      <c r="B233" s="3">
        <v>22000</v>
      </c>
      <c r="D233" s="4" t="s">
        <v>209</v>
      </c>
      <c r="E233" s="8"/>
      <c r="F233" s="1">
        <v>42076</v>
      </c>
      <c r="G233" s="1">
        <v>42079</v>
      </c>
      <c r="H233" s="1">
        <v>42092</v>
      </c>
      <c r="I233" t="str">
        <f t="shared" si="16"/>
        <v/>
      </c>
      <c r="J233" t="str">
        <f t="shared" si="17"/>
        <v/>
      </c>
      <c r="K233">
        <f t="shared" si="18"/>
        <v>22000</v>
      </c>
      <c r="L233" t="str">
        <f t="shared" si="19"/>
        <v/>
      </c>
    </row>
    <row r="234" spans="1:12" ht="16.5" thickTop="1" thickBot="1">
      <c r="A234" t="s">
        <v>218</v>
      </c>
      <c r="B234" s="3">
        <v>17000</v>
      </c>
      <c r="D234" s="4" t="s">
        <v>209</v>
      </c>
      <c r="E234" s="8"/>
      <c r="F234" s="1">
        <v>42076</v>
      </c>
      <c r="G234" s="1">
        <v>42079</v>
      </c>
      <c r="H234" s="1">
        <v>42092</v>
      </c>
      <c r="I234" t="str">
        <f t="shared" si="16"/>
        <v/>
      </c>
      <c r="J234" t="str">
        <f t="shared" si="17"/>
        <v/>
      </c>
      <c r="K234">
        <f t="shared" si="18"/>
        <v>17000</v>
      </c>
      <c r="L234" t="str">
        <f t="shared" si="19"/>
        <v/>
      </c>
    </row>
    <row r="235" spans="1:12" ht="16.5" thickTop="1" thickBot="1">
      <c r="A235" t="s">
        <v>213</v>
      </c>
      <c r="B235" s="3">
        <v>70000</v>
      </c>
      <c r="E235" s="8"/>
      <c r="F235" s="1">
        <v>42076</v>
      </c>
      <c r="I235" t="str">
        <f t="shared" si="16"/>
        <v/>
      </c>
      <c r="J235" t="str">
        <f t="shared" si="17"/>
        <v/>
      </c>
      <c r="K235" t="str">
        <f t="shared" si="18"/>
        <v/>
      </c>
      <c r="L235" t="str">
        <f t="shared" si="19"/>
        <v/>
      </c>
    </row>
    <row r="236" spans="1:12" ht="16.5" thickTop="1" thickBot="1">
      <c r="A236" t="s">
        <v>219</v>
      </c>
      <c r="B236" s="3">
        <v>11000</v>
      </c>
      <c r="D236" s="4" t="s">
        <v>209</v>
      </c>
      <c r="E236" s="8"/>
      <c r="F236" s="1">
        <v>42076</v>
      </c>
      <c r="G236" s="1">
        <v>42079</v>
      </c>
      <c r="H236" s="1">
        <v>42092</v>
      </c>
      <c r="I236" t="str">
        <f t="shared" si="16"/>
        <v/>
      </c>
      <c r="J236" t="str">
        <f t="shared" si="17"/>
        <v/>
      </c>
      <c r="K236">
        <f t="shared" si="18"/>
        <v>11000</v>
      </c>
      <c r="L236" t="str">
        <f t="shared" si="19"/>
        <v/>
      </c>
    </row>
    <row r="237" spans="1:12" ht="16.5" thickTop="1" thickBot="1">
      <c r="A237" t="s">
        <v>220</v>
      </c>
      <c r="B237" s="3">
        <v>200000</v>
      </c>
      <c r="D237" s="4">
        <v>0</v>
      </c>
      <c r="E237" s="8"/>
      <c r="F237" s="1">
        <v>42076</v>
      </c>
      <c r="I237" t="str">
        <f t="shared" si="16"/>
        <v/>
      </c>
      <c r="J237" t="str">
        <f t="shared" si="17"/>
        <v/>
      </c>
      <c r="K237" t="str">
        <f t="shared" si="18"/>
        <v/>
      </c>
      <c r="L237" t="str">
        <f t="shared" si="19"/>
        <v/>
      </c>
    </row>
    <row r="238" spans="1:12" ht="16.5" thickTop="1" thickBot="1">
      <c r="A238" t="s">
        <v>221</v>
      </c>
      <c r="B238" s="3">
        <v>18000</v>
      </c>
      <c r="D238" s="4" t="s">
        <v>209</v>
      </c>
      <c r="E238" s="8"/>
      <c r="F238" s="1">
        <v>42076</v>
      </c>
      <c r="G238" s="1">
        <v>42079</v>
      </c>
      <c r="H238" s="1">
        <v>42092</v>
      </c>
      <c r="I238" t="str">
        <f t="shared" si="16"/>
        <v/>
      </c>
      <c r="J238" t="str">
        <f t="shared" si="17"/>
        <v/>
      </c>
      <c r="K238">
        <f t="shared" si="18"/>
        <v>18000</v>
      </c>
      <c r="L238" t="str">
        <f t="shared" si="19"/>
        <v/>
      </c>
    </row>
    <row r="239" spans="1:12" ht="16.5" thickTop="1" thickBot="1">
      <c r="A239" t="s">
        <v>222</v>
      </c>
      <c r="B239" s="3">
        <v>147000</v>
      </c>
      <c r="D239" s="4" t="s">
        <v>209</v>
      </c>
      <c r="E239" s="8"/>
      <c r="F239" s="1">
        <v>42076</v>
      </c>
      <c r="G239" s="1">
        <v>42079</v>
      </c>
      <c r="H239" s="1">
        <v>42092</v>
      </c>
      <c r="I239" t="str">
        <f t="shared" si="16"/>
        <v/>
      </c>
      <c r="J239" t="str">
        <f t="shared" si="17"/>
        <v/>
      </c>
      <c r="K239">
        <f t="shared" si="18"/>
        <v>147000</v>
      </c>
      <c r="L239" t="str">
        <f t="shared" si="19"/>
        <v/>
      </c>
    </row>
    <row r="240" spans="1:12" ht="16.5" thickTop="1" thickBot="1">
      <c r="A240" t="s">
        <v>223</v>
      </c>
      <c r="B240" s="3">
        <v>37000</v>
      </c>
      <c r="D240" s="4" t="s">
        <v>209</v>
      </c>
      <c r="E240" s="8"/>
      <c r="F240" s="1">
        <v>42076</v>
      </c>
      <c r="G240" s="1">
        <v>42079</v>
      </c>
      <c r="H240" s="1">
        <v>42092</v>
      </c>
      <c r="I240" t="str">
        <f t="shared" si="16"/>
        <v/>
      </c>
      <c r="J240" t="str">
        <f t="shared" si="17"/>
        <v/>
      </c>
      <c r="K240">
        <f t="shared" si="18"/>
        <v>37000</v>
      </c>
      <c r="L240" t="str">
        <f t="shared" si="19"/>
        <v/>
      </c>
    </row>
    <row r="241" spans="1:12" ht="16.5" thickTop="1" thickBot="1">
      <c r="A241" t="s">
        <v>224</v>
      </c>
      <c r="B241" s="3">
        <v>97000</v>
      </c>
      <c r="D241" s="4">
        <v>0</v>
      </c>
      <c r="E241" s="8"/>
      <c r="F241" s="1">
        <v>42076</v>
      </c>
      <c r="I241" t="str">
        <f t="shared" si="16"/>
        <v/>
      </c>
      <c r="J241" t="str">
        <f t="shared" si="17"/>
        <v/>
      </c>
      <c r="K241" t="str">
        <f t="shared" si="18"/>
        <v/>
      </c>
      <c r="L241" t="str">
        <f t="shared" si="19"/>
        <v/>
      </c>
    </row>
    <row r="242" spans="1:12" ht="16.5" thickTop="1" thickBot="1">
      <c r="A242" t="s">
        <v>225</v>
      </c>
      <c r="B242" s="3">
        <v>30000</v>
      </c>
      <c r="D242" s="4">
        <v>0</v>
      </c>
      <c r="E242" s="8"/>
      <c r="F242" s="1">
        <v>42076</v>
      </c>
      <c r="I242" t="str">
        <f t="shared" ref="I242:I289" si="20">IF(AND(ISBLANK($E242),NOT(ISBLANK($B242)),$D242="S"),$B242,"")</f>
        <v/>
      </c>
      <c r="J242" t="str">
        <f t="shared" ref="J242:J289" si="21">IF(AND($E242="X",NOT(ISBLANK($B242)),$D242="S"),$B242,"")</f>
        <v/>
      </c>
      <c r="K242" t="str">
        <f t="shared" ref="K242:K289" si="22">IF(AND(ISBLANK($E242),NOT(ISBLANK($B242)),$D242="D"),$B242,"")</f>
        <v/>
      </c>
      <c r="L242" t="str">
        <f t="shared" ref="L242:L289" si="23">IF(AND($E242="X",NOT(ISBLANK($B242)),$D242="D"),$B242,"")</f>
        <v/>
      </c>
    </row>
    <row r="243" spans="1:12" ht="16.5" thickTop="1" thickBot="1">
      <c r="A243" t="s">
        <v>84</v>
      </c>
      <c r="B243" s="3">
        <v>365000</v>
      </c>
      <c r="D243" s="4">
        <v>0</v>
      </c>
      <c r="E243" s="8"/>
      <c r="F243" s="1">
        <v>42083</v>
      </c>
      <c r="I243" t="str">
        <f t="shared" si="20"/>
        <v/>
      </c>
      <c r="J243" t="str">
        <f t="shared" si="21"/>
        <v/>
      </c>
      <c r="K243" t="str">
        <f t="shared" si="22"/>
        <v/>
      </c>
      <c r="L243" t="str">
        <f t="shared" si="23"/>
        <v/>
      </c>
    </row>
    <row r="244" spans="1:12" ht="16.5" thickTop="1" thickBot="1">
      <c r="A244" t="s">
        <v>227</v>
      </c>
      <c r="B244" s="3">
        <v>72000</v>
      </c>
      <c r="D244" s="4" t="s">
        <v>209</v>
      </c>
      <c r="E244" s="8"/>
      <c r="F244" s="1">
        <v>42083</v>
      </c>
      <c r="G244" s="1">
        <v>42086</v>
      </c>
      <c r="H244" s="1">
        <v>42092</v>
      </c>
      <c r="I244" t="str">
        <f t="shared" si="20"/>
        <v/>
      </c>
      <c r="J244" t="str">
        <f t="shared" si="21"/>
        <v/>
      </c>
      <c r="K244">
        <f t="shared" si="22"/>
        <v>72000</v>
      </c>
      <c r="L244" t="str">
        <f t="shared" si="23"/>
        <v/>
      </c>
    </row>
    <row r="245" spans="1:12" ht="16.5" thickTop="1" thickBot="1">
      <c r="A245" t="s">
        <v>207</v>
      </c>
      <c r="B245" s="3">
        <v>19000</v>
      </c>
      <c r="D245" s="4" t="s">
        <v>209</v>
      </c>
      <c r="E245" s="8"/>
      <c r="F245" s="1">
        <v>42083</v>
      </c>
      <c r="G245" s="1">
        <v>42084</v>
      </c>
      <c r="H245" s="1">
        <v>42092</v>
      </c>
      <c r="I245" t="str">
        <f t="shared" si="20"/>
        <v/>
      </c>
      <c r="J245" t="str">
        <f t="shared" si="21"/>
        <v/>
      </c>
      <c r="K245">
        <f t="shared" si="22"/>
        <v>19000</v>
      </c>
      <c r="L245" t="str">
        <f t="shared" si="23"/>
        <v/>
      </c>
    </row>
    <row r="246" spans="1:12" ht="16.5" thickTop="1" thickBot="1">
      <c r="A246" t="s">
        <v>225</v>
      </c>
      <c r="B246" s="3">
        <v>18000</v>
      </c>
      <c r="D246" s="4">
        <v>0</v>
      </c>
      <c r="E246" s="8"/>
      <c r="F246" s="1">
        <v>42083</v>
      </c>
      <c r="I246" t="str">
        <f t="shared" si="20"/>
        <v/>
      </c>
      <c r="J246" t="str">
        <f t="shared" si="21"/>
        <v/>
      </c>
      <c r="K246" t="str">
        <f t="shared" si="22"/>
        <v/>
      </c>
      <c r="L246" t="str">
        <f t="shared" si="23"/>
        <v/>
      </c>
    </row>
    <row r="247" spans="1:12" ht="16.5" thickTop="1" thickBot="1">
      <c r="A247" t="s">
        <v>220</v>
      </c>
      <c r="B247" s="3">
        <v>37000</v>
      </c>
      <c r="D247" s="4" t="s">
        <v>209</v>
      </c>
      <c r="E247" s="8"/>
      <c r="F247" s="1">
        <v>42083</v>
      </c>
      <c r="G247" s="1">
        <v>42084</v>
      </c>
      <c r="H247" s="1">
        <v>42092</v>
      </c>
      <c r="I247" t="str">
        <f t="shared" si="20"/>
        <v/>
      </c>
      <c r="J247" t="str">
        <f t="shared" si="21"/>
        <v/>
      </c>
      <c r="K247">
        <f t="shared" si="22"/>
        <v>37000</v>
      </c>
      <c r="L247" t="str">
        <f t="shared" si="23"/>
        <v/>
      </c>
    </row>
    <row r="248" spans="1:12" ht="16.5" thickTop="1" thickBot="1">
      <c r="A248" t="s">
        <v>224</v>
      </c>
      <c r="B248" s="3">
        <v>47000</v>
      </c>
      <c r="D248" s="4">
        <v>0</v>
      </c>
      <c r="E248" s="8"/>
      <c r="F248" s="1">
        <v>42083</v>
      </c>
      <c r="I248" t="str">
        <f t="shared" si="20"/>
        <v/>
      </c>
      <c r="J248" t="str">
        <f t="shared" si="21"/>
        <v/>
      </c>
      <c r="K248" t="str">
        <f t="shared" si="22"/>
        <v/>
      </c>
      <c r="L248" t="str">
        <f t="shared" si="23"/>
        <v/>
      </c>
    </row>
    <row r="249" spans="1:12" ht="16.5" thickTop="1" thickBot="1">
      <c r="A249" t="s">
        <v>137</v>
      </c>
      <c r="B249" s="3">
        <v>1000</v>
      </c>
      <c r="C249" s="2">
        <v>20</v>
      </c>
      <c r="D249" s="4" t="s">
        <v>209</v>
      </c>
      <c r="E249" s="8"/>
      <c r="F249" s="1">
        <v>42083</v>
      </c>
      <c r="G249" s="1">
        <v>42084</v>
      </c>
      <c r="H249" s="1">
        <v>42092</v>
      </c>
      <c r="I249" t="str">
        <f t="shared" si="20"/>
        <v/>
      </c>
      <c r="J249" t="str">
        <f t="shared" si="21"/>
        <v/>
      </c>
      <c r="K249">
        <f t="shared" si="22"/>
        <v>1000</v>
      </c>
      <c r="L249" t="str">
        <f t="shared" si="23"/>
        <v/>
      </c>
    </row>
    <row r="250" spans="1:12" ht="16.5" thickTop="1" thickBot="1">
      <c r="A250" t="s">
        <v>228</v>
      </c>
      <c r="B250" s="3">
        <v>22000</v>
      </c>
      <c r="D250" s="4" t="s">
        <v>209</v>
      </c>
      <c r="E250" s="8"/>
      <c r="F250" s="1">
        <v>42083</v>
      </c>
      <c r="G250" s="1">
        <v>42090</v>
      </c>
      <c r="H250" s="1">
        <v>42092</v>
      </c>
      <c r="I250" t="str">
        <f t="shared" si="20"/>
        <v/>
      </c>
      <c r="J250" t="str">
        <f t="shared" si="21"/>
        <v/>
      </c>
      <c r="K250">
        <f t="shared" si="22"/>
        <v>22000</v>
      </c>
      <c r="L250" t="str">
        <f t="shared" si="23"/>
        <v/>
      </c>
    </row>
    <row r="251" spans="1:12" ht="16.5" thickTop="1" thickBot="1">
      <c r="A251" t="s">
        <v>229</v>
      </c>
      <c r="B251" s="3">
        <v>20000</v>
      </c>
      <c r="D251" s="4" t="s">
        <v>209</v>
      </c>
      <c r="E251" s="8"/>
      <c r="F251" s="1">
        <v>42083</v>
      </c>
      <c r="G251" s="1">
        <v>42084</v>
      </c>
      <c r="H251" s="1">
        <v>42092</v>
      </c>
      <c r="I251" t="str">
        <f t="shared" si="20"/>
        <v/>
      </c>
      <c r="J251" t="str">
        <f t="shared" si="21"/>
        <v/>
      </c>
      <c r="K251">
        <f t="shared" si="22"/>
        <v>20000</v>
      </c>
      <c r="L251" t="str">
        <f t="shared" si="23"/>
        <v/>
      </c>
    </row>
    <row r="252" spans="1:12" ht="16.5" thickTop="1" thickBot="1">
      <c r="A252" t="s">
        <v>230</v>
      </c>
      <c r="B252" s="3">
        <v>21000</v>
      </c>
      <c r="D252" s="4" t="s">
        <v>209</v>
      </c>
      <c r="E252" s="8"/>
      <c r="F252" s="1">
        <v>42083</v>
      </c>
      <c r="G252" s="1">
        <v>42084</v>
      </c>
      <c r="H252" s="1">
        <v>42092</v>
      </c>
      <c r="I252" t="str">
        <f t="shared" si="20"/>
        <v/>
      </c>
      <c r="J252" t="str">
        <f t="shared" si="21"/>
        <v/>
      </c>
      <c r="K252">
        <f t="shared" si="22"/>
        <v>21000</v>
      </c>
      <c r="L252" t="str">
        <f t="shared" si="23"/>
        <v/>
      </c>
    </row>
    <row r="253" spans="1:12" ht="16.5" thickTop="1" thickBot="1">
      <c r="A253" t="s">
        <v>49</v>
      </c>
      <c r="B253" s="3">
        <v>3700</v>
      </c>
      <c r="C253" s="2">
        <v>20</v>
      </c>
      <c r="D253" s="4" t="s">
        <v>209</v>
      </c>
      <c r="E253" s="8"/>
      <c r="F253" s="1">
        <v>42083</v>
      </c>
      <c r="G253" s="1">
        <v>42084</v>
      </c>
      <c r="H253" s="1">
        <v>42092</v>
      </c>
      <c r="I253" t="str">
        <f t="shared" si="20"/>
        <v/>
      </c>
      <c r="J253" t="str">
        <f t="shared" si="21"/>
        <v/>
      </c>
      <c r="K253">
        <f t="shared" si="22"/>
        <v>3700</v>
      </c>
      <c r="L253" t="str">
        <f t="shared" si="23"/>
        <v/>
      </c>
    </row>
    <row r="254" spans="1:12" ht="16.5" thickTop="1" thickBot="1">
      <c r="A254" t="s">
        <v>231</v>
      </c>
      <c r="B254" s="3">
        <v>217000</v>
      </c>
      <c r="D254" s="4" t="s">
        <v>209</v>
      </c>
      <c r="E254" s="8"/>
      <c r="F254" s="1">
        <v>42083</v>
      </c>
      <c r="G254" s="1">
        <v>42084</v>
      </c>
      <c r="H254" s="1">
        <v>42092</v>
      </c>
      <c r="I254" t="str">
        <f t="shared" si="20"/>
        <v/>
      </c>
      <c r="J254" t="str">
        <f t="shared" si="21"/>
        <v/>
      </c>
      <c r="K254">
        <f t="shared" si="22"/>
        <v>217000</v>
      </c>
      <c r="L254" t="str">
        <f t="shared" si="23"/>
        <v/>
      </c>
    </row>
    <row r="255" spans="1:12" ht="16.5" thickTop="1" thickBot="1">
      <c r="A255" t="s">
        <v>137</v>
      </c>
      <c r="B255" s="3">
        <v>495</v>
      </c>
      <c r="C255" s="2">
        <v>20</v>
      </c>
      <c r="D255" s="4" t="s">
        <v>209</v>
      </c>
      <c r="E255" s="8"/>
      <c r="F255" s="1">
        <v>42086</v>
      </c>
      <c r="G255" s="1">
        <v>42089</v>
      </c>
      <c r="H255" s="1">
        <v>42092</v>
      </c>
      <c r="I255" t="str">
        <f t="shared" si="20"/>
        <v/>
      </c>
      <c r="J255" t="str">
        <f t="shared" si="21"/>
        <v/>
      </c>
      <c r="K255">
        <f t="shared" si="22"/>
        <v>495</v>
      </c>
      <c r="L255" t="str">
        <f t="shared" si="23"/>
        <v/>
      </c>
    </row>
    <row r="256" spans="1:12" ht="16.5" thickTop="1" thickBot="1">
      <c r="A256" t="s">
        <v>49</v>
      </c>
      <c r="B256" s="3">
        <v>2900</v>
      </c>
      <c r="C256" s="2">
        <v>20</v>
      </c>
      <c r="D256" s="4" t="s">
        <v>209</v>
      </c>
      <c r="E256" s="8"/>
      <c r="F256" s="1">
        <v>42086</v>
      </c>
      <c r="G256" s="1">
        <v>42089</v>
      </c>
      <c r="H256" s="1">
        <v>42092</v>
      </c>
      <c r="I256" t="str">
        <f t="shared" si="20"/>
        <v/>
      </c>
      <c r="J256" t="str">
        <f t="shared" si="21"/>
        <v/>
      </c>
      <c r="K256">
        <f t="shared" si="22"/>
        <v>2900</v>
      </c>
      <c r="L256" t="str">
        <f t="shared" si="23"/>
        <v/>
      </c>
    </row>
    <row r="257" spans="1:12" ht="16.5" thickTop="1" thickBot="1">
      <c r="A257" t="s">
        <v>84</v>
      </c>
      <c r="B257" s="3">
        <v>245000</v>
      </c>
      <c r="D257" s="4" t="s">
        <v>209</v>
      </c>
      <c r="E257" s="8"/>
      <c r="F257" s="1">
        <v>42086</v>
      </c>
      <c r="G257" s="1">
        <v>42089</v>
      </c>
      <c r="H257" s="1">
        <v>42092</v>
      </c>
      <c r="I257" t="str">
        <f t="shared" si="20"/>
        <v/>
      </c>
      <c r="J257" t="str">
        <f t="shared" si="21"/>
        <v/>
      </c>
      <c r="K257">
        <f t="shared" si="22"/>
        <v>245000</v>
      </c>
      <c r="L257" t="str">
        <f t="shared" si="23"/>
        <v/>
      </c>
    </row>
    <row r="258" spans="1:12" ht="16.5" thickTop="1" thickBot="1">
      <c r="A258" t="s">
        <v>232</v>
      </c>
      <c r="B258" s="3">
        <v>1400</v>
      </c>
      <c r="D258" s="4">
        <v>0</v>
      </c>
      <c r="E258" s="8"/>
      <c r="F258" s="1">
        <v>42087</v>
      </c>
      <c r="I258" t="str">
        <f t="shared" si="20"/>
        <v/>
      </c>
      <c r="J258" t="str">
        <f t="shared" si="21"/>
        <v/>
      </c>
      <c r="K258" t="str">
        <f t="shared" si="22"/>
        <v/>
      </c>
      <c r="L258" t="str">
        <f t="shared" si="23"/>
        <v/>
      </c>
    </row>
    <row r="259" spans="1:12" ht="16.5" thickTop="1" thickBot="1">
      <c r="A259" t="s">
        <v>233</v>
      </c>
      <c r="B259" s="3">
        <v>27000</v>
      </c>
      <c r="D259" s="4" t="s">
        <v>209</v>
      </c>
      <c r="E259" s="8"/>
      <c r="F259" s="1">
        <v>42087</v>
      </c>
      <c r="G259" s="1">
        <v>42089</v>
      </c>
      <c r="H259" s="1">
        <v>42092</v>
      </c>
      <c r="I259" t="str">
        <f t="shared" si="20"/>
        <v/>
      </c>
      <c r="J259" t="str">
        <f t="shared" si="21"/>
        <v/>
      </c>
      <c r="K259">
        <f t="shared" si="22"/>
        <v>27000</v>
      </c>
      <c r="L259" t="str">
        <f t="shared" si="23"/>
        <v/>
      </c>
    </row>
    <row r="260" spans="1:12" ht="16.5" thickTop="1" thickBot="1">
      <c r="A260" t="s">
        <v>218</v>
      </c>
      <c r="B260" s="3">
        <v>12000</v>
      </c>
      <c r="D260" s="4" t="s">
        <v>209</v>
      </c>
      <c r="E260" s="8"/>
      <c r="F260" s="1">
        <v>42087</v>
      </c>
      <c r="G260" s="1">
        <v>42089</v>
      </c>
      <c r="H260" s="1">
        <v>42092</v>
      </c>
      <c r="I260" t="str">
        <f t="shared" si="20"/>
        <v/>
      </c>
      <c r="J260" t="str">
        <f t="shared" si="21"/>
        <v/>
      </c>
      <c r="K260">
        <f t="shared" si="22"/>
        <v>12000</v>
      </c>
      <c r="L260" t="str">
        <f t="shared" si="23"/>
        <v/>
      </c>
    </row>
    <row r="261" spans="1:12" ht="16.5" thickTop="1" thickBot="1">
      <c r="A261" t="s">
        <v>234</v>
      </c>
      <c r="B261" s="3">
        <v>27000</v>
      </c>
      <c r="D261" s="4" t="s">
        <v>209</v>
      </c>
      <c r="E261" s="8"/>
      <c r="F261" s="1">
        <v>42087</v>
      </c>
      <c r="G261" s="1">
        <v>42089</v>
      </c>
      <c r="H261" s="1">
        <v>42092</v>
      </c>
      <c r="I261" t="str">
        <f t="shared" si="20"/>
        <v/>
      </c>
      <c r="J261" t="str">
        <f t="shared" si="21"/>
        <v/>
      </c>
      <c r="K261">
        <f t="shared" si="22"/>
        <v>27000</v>
      </c>
      <c r="L261" t="str">
        <f t="shared" si="23"/>
        <v/>
      </c>
    </row>
    <row r="262" spans="1:12" ht="16.5" thickTop="1" thickBot="1">
      <c r="A262" t="s">
        <v>46</v>
      </c>
      <c r="B262" s="3">
        <v>3700</v>
      </c>
      <c r="C262" s="2">
        <v>20</v>
      </c>
      <c r="D262" s="4" t="s">
        <v>209</v>
      </c>
      <c r="E262" s="8"/>
      <c r="F262" s="1">
        <v>42087</v>
      </c>
      <c r="G262" s="1">
        <v>42092</v>
      </c>
      <c r="H262" s="1">
        <v>42092</v>
      </c>
      <c r="I262" t="str">
        <f t="shared" si="20"/>
        <v/>
      </c>
      <c r="J262" t="str">
        <f t="shared" si="21"/>
        <v/>
      </c>
      <c r="K262">
        <f t="shared" si="22"/>
        <v>3700</v>
      </c>
      <c r="L262" t="str">
        <f t="shared" si="23"/>
        <v/>
      </c>
    </row>
    <row r="263" spans="1:12" ht="16.5" thickTop="1" thickBot="1">
      <c r="A263" t="s">
        <v>235</v>
      </c>
      <c r="B263" s="3">
        <v>19000</v>
      </c>
      <c r="D263" s="4">
        <v>0</v>
      </c>
      <c r="E263" s="8"/>
      <c r="F263" s="1">
        <v>42087</v>
      </c>
      <c r="I263" t="str">
        <f t="shared" si="20"/>
        <v/>
      </c>
      <c r="J263" t="str">
        <f t="shared" si="21"/>
        <v/>
      </c>
      <c r="K263" t="str">
        <f t="shared" si="22"/>
        <v/>
      </c>
      <c r="L263" t="str">
        <f t="shared" si="23"/>
        <v/>
      </c>
    </row>
    <row r="264" spans="1:12" ht="16.5" thickTop="1" thickBot="1">
      <c r="A264" t="s">
        <v>171</v>
      </c>
      <c r="B264" s="3">
        <v>27000</v>
      </c>
      <c r="D264" s="4" t="s">
        <v>209</v>
      </c>
      <c r="E264" s="8"/>
      <c r="F264" s="1">
        <v>42087</v>
      </c>
      <c r="G264" s="1">
        <v>42089</v>
      </c>
      <c r="H264" s="1">
        <v>42092</v>
      </c>
      <c r="I264" t="str">
        <f t="shared" si="20"/>
        <v/>
      </c>
      <c r="J264" t="str">
        <f t="shared" si="21"/>
        <v/>
      </c>
      <c r="K264">
        <f t="shared" si="22"/>
        <v>27000</v>
      </c>
      <c r="L264" t="str">
        <f t="shared" si="23"/>
        <v/>
      </c>
    </row>
    <row r="265" spans="1:12" ht="16.5" thickTop="1" thickBot="1">
      <c r="A265" t="s">
        <v>236</v>
      </c>
      <c r="B265" s="3">
        <v>47000</v>
      </c>
      <c r="D265" s="4" t="s">
        <v>209</v>
      </c>
      <c r="E265" s="8"/>
      <c r="F265" s="1">
        <v>42087</v>
      </c>
      <c r="G265" s="1">
        <v>42089</v>
      </c>
      <c r="H265" s="1">
        <v>42092</v>
      </c>
      <c r="I265" t="str">
        <f t="shared" si="20"/>
        <v/>
      </c>
      <c r="J265" t="str">
        <f t="shared" si="21"/>
        <v/>
      </c>
      <c r="K265">
        <f t="shared" si="22"/>
        <v>47000</v>
      </c>
      <c r="L265" t="str">
        <f t="shared" si="23"/>
        <v/>
      </c>
    </row>
    <row r="266" spans="1:12" ht="16.5" thickTop="1" thickBot="1">
      <c r="A266" t="s">
        <v>237</v>
      </c>
      <c r="B266" s="3">
        <v>41000</v>
      </c>
      <c r="D266" s="4" t="s">
        <v>209</v>
      </c>
      <c r="E266" s="8"/>
      <c r="F266" s="1">
        <v>42087</v>
      </c>
      <c r="G266" s="1">
        <v>42092</v>
      </c>
      <c r="H266" s="1">
        <v>42092</v>
      </c>
      <c r="I266" t="str">
        <f t="shared" si="20"/>
        <v/>
      </c>
      <c r="J266" t="str">
        <f t="shared" si="21"/>
        <v/>
      </c>
      <c r="K266">
        <f t="shared" si="22"/>
        <v>41000</v>
      </c>
      <c r="L266" t="str">
        <f t="shared" si="23"/>
        <v/>
      </c>
    </row>
    <row r="267" spans="1:12" ht="16.5" thickTop="1" thickBot="1">
      <c r="A267" t="s">
        <v>238</v>
      </c>
      <c r="B267" s="3">
        <v>60000</v>
      </c>
      <c r="D267" s="4" t="s">
        <v>209</v>
      </c>
      <c r="E267" s="8"/>
      <c r="F267" s="1">
        <v>42087</v>
      </c>
      <c r="G267" s="1">
        <v>42089</v>
      </c>
      <c r="H267" s="1">
        <v>42092</v>
      </c>
      <c r="I267" t="str">
        <f t="shared" si="20"/>
        <v/>
      </c>
      <c r="J267" t="str">
        <f t="shared" si="21"/>
        <v/>
      </c>
      <c r="K267">
        <f t="shared" si="22"/>
        <v>60000</v>
      </c>
      <c r="L267" t="str">
        <f t="shared" si="23"/>
        <v/>
      </c>
    </row>
    <row r="268" spans="1:12" ht="16.5" thickTop="1" thickBot="1">
      <c r="A268" t="s">
        <v>239</v>
      </c>
      <c r="B268" s="3">
        <v>97000</v>
      </c>
      <c r="D268" s="4" t="s">
        <v>209</v>
      </c>
      <c r="E268" s="8"/>
      <c r="F268" s="1">
        <v>42087</v>
      </c>
      <c r="G268" s="1">
        <v>42089</v>
      </c>
      <c r="H268" s="1">
        <v>42092</v>
      </c>
      <c r="I268" t="str">
        <f t="shared" si="20"/>
        <v/>
      </c>
      <c r="J268" t="str">
        <f t="shared" si="21"/>
        <v/>
      </c>
      <c r="K268">
        <f t="shared" si="22"/>
        <v>97000</v>
      </c>
      <c r="L268" t="str">
        <f t="shared" si="23"/>
        <v/>
      </c>
    </row>
    <row r="269" spans="1:12" ht="16.5" thickTop="1" thickBot="1">
      <c r="A269" t="s">
        <v>240</v>
      </c>
      <c r="B269" s="3">
        <v>85000</v>
      </c>
      <c r="D269" s="4">
        <v>0</v>
      </c>
      <c r="E269" s="8"/>
      <c r="F269" s="1">
        <v>42087</v>
      </c>
      <c r="I269" t="str">
        <f t="shared" si="20"/>
        <v/>
      </c>
      <c r="J269" t="str">
        <f t="shared" si="21"/>
        <v/>
      </c>
      <c r="K269" t="str">
        <f t="shared" si="22"/>
        <v/>
      </c>
      <c r="L269" t="str">
        <f t="shared" si="23"/>
        <v/>
      </c>
    </row>
    <row r="270" spans="1:12" ht="16.5" thickTop="1" thickBot="1">
      <c r="A270" t="s">
        <v>241</v>
      </c>
      <c r="B270" s="3">
        <v>1900</v>
      </c>
      <c r="D270" s="4" t="s">
        <v>209</v>
      </c>
      <c r="E270" s="8"/>
      <c r="F270" s="1">
        <v>42087</v>
      </c>
      <c r="G270" s="1">
        <v>42089</v>
      </c>
      <c r="H270" s="1">
        <v>42092</v>
      </c>
      <c r="I270" t="str">
        <f t="shared" si="20"/>
        <v/>
      </c>
      <c r="J270" t="str">
        <f t="shared" si="21"/>
        <v/>
      </c>
      <c r="K270">
        <f t="shared" si="22"/>
        <v>1900</v>
      </c>
      <c r="L270" t="str">
        <f t="shared" si="23"/>
        <v/>
      </c>
    </row>
    <row r="271" spans="1:12" ht="16.5" thickTop="1" thickBot="1">
      <c r="A271" t="s">
        <v>242</v>
      </c>
      <c r="B271" s="3">
        <v>4400</v>
      </c>
      <c r="D271" s="4">
        <v>0</v>
      </c>
      <c r="E271" s="8"/>
      <c r="F271" s="1">
        <v>42087</v>
      </c>
      <c r="I271" t="str">
        <f t="shared" si="20"/>
        <v/>
      </c>
      <c r="J271" t="str">
        <f t="shared" si="21"/>
        <v/>
      </c>
      <c r="K271" t="str">
        <f t="shared" si="22"/>
        <v/>
      </c>
      <c r="L271" t="str">
        <f t="shared" si="23"/>
        <v/>
      </c>
    </row>
    <row r="272" spans="1:12" ht="16.5" thickTop="1" thickBot="1">
      <c r="A272" t="s">
        <v>243</v>
      </c>
      <c r="B272" s="3">
        <v>1500000</v>
      </c>
      <c r="D272" s="4" t="s">
        <v>209</v>
      </c>
      <c r="E272" s="8"/>
      <c r="F272" s="1">
        <v>42087</v>
      </c>
      <c r="G272" s="1">
        <v>42089</v>
      </c>
      <c r="H272" s="1">
        <v>42092</v>
      </c>
      <c r="I272" t="str">
        <f t="shared" si="20"/>
        <v/>
      </c>
      <c r="J272" t="str">
        <f t="shared" si="21"/>
        <v/>
      </c>
      <c r="K272">
        <f t="shared" si="22"/>
        <v>1500000</v>
      </c>
      <c r="L272" t="str">
        <f t="shared" si="23"/>
        <v/>
      </c>
    </row>
    <row r="273" spans="1:12" ht="16.5" thickTop="1" thickBot="1">
      <c r="A273" t="s">
        <v>244</v>
      </c>
      <c r="B273" s="3">
        <v>9500000</v>
      </c>
      <c r="D273" s="4" t="s">
        <v>209</v>
      </c>
      <c r="E273" s="8"/>
      <c r="F273" s="1">
        <v>42087</v>
      </c>
      <c r="G273" s="1">
        <v>42089</v>
      </c>
      <c r="H273" s="1">
        <v>42092</v>
      </c>
      <c r="I273" t="str">
        <f t="shared" si="20"/>
        <v/>
      </c>
      <c r="J273" t="str">
        <f t="shared" si="21"/>
        <v/>
      </c>
      <c r="K273">
        <f t="shared" si="22"/>
        <v>9500000</v>
      </c>
      <c r="L273" t="str">
        <f t="shared" si="23"/>
        <v/>
      </c>
    </row>
    <row r="274" spans="1:12" ht="16.5" thickTop="1" thickBot="1">
      <c r="A274" t="s">
        <v>245</v>
      </c>
      <c r="B274" s="3">
        <v>220000</v>
      </c>
      <c r="D274" s="4">
        <v>0</v>
      </c>
      <c r="E274" s="8"/>
      <c r="F274" s="1">
        <v>42087</v>
      </c>
      <c r="I274" t="str">
        <f t="shared" si="20"/>
        <v/>
      </c>
      <c r="J274" t="str">
        <f t="shared" si="21"/>
        <v/>
      </c>
      <c r="K274" t="str">
        <f t="shared" si="22"/>
        <v/>
      </c>
      <c r="L274" t="str">
        <f t="shared" si="23"/>
        <v/>
      </c>
    </row>
    <row r="275" spans="1:12" ht="16.5" thickTop="1" thickBot="1">
      <c r="A275" t="s">
        <v>84</v>
      </c>
      <c r="B275" s="3">
        <v>245000</v>
      </c>
      <c r="D275" s="4" t="s">
        <v>209</v>
      </c>
      <c r="E275" s="8"/>
      <c r="F275" s="1">
        <v>42090</v>
      </c>
      <c r="G275" s="1">
        <v>42090</v>
      </c>
      <c r="H275" s="1">
        <v>42092</v>
      </c>
      <c r="I275" t="str">
        <f t="shared" si="20"/>
        <v/>
      </c>
      <c r="J275" t="str">
        <f t="shared" si="21"/>
        <v/>
      </c>
      <c r="K275">
        <f t="shared" si="22"/>
        <v>245000</v>
      </c>
      <c r="L275" t="str">
        <f t="shared" si="23"/>
        <v/>
      </c>
    </row>
    <row r="276" spans="1:12" ht="16.5" thickTop="1" thickBot="1">
      <c r="A276" t="s">
        <v>137</v>
      </c>
      <c r="B276" s="3">
        <v>1800</v>
      </c>
      <c r="C276" s="2">
        <v>20</v>
      </c>
      <c r="D276" s="4" t="s">
        <v>209</v>
      </c>
      <c r="E276" s="8"/>
      <c r="F276" s="1">
        <v>42089</v>
      </c>
      <c r="G276" s="1">
        <v>42089</v>
      </c>
      <c r="H276" s="1">
        <v>42092</v>
      </c>
      <c r="I276" t="str">
        <f t="shared" si="20"/>
        <v/>
      </c>
      <c r="J276" t="str">
        <f t="shared" si="21"/>
        <v/>
      </c>
      <c r="K276">
        <f t="shared" si="22"/>
        <v>1800</v>
      </c>
      <c r="L276" t="str">
        <f t="shared" si="23"/>
        <v/>
      </c>
    </row>
    <row r="277" spans="1:12" ht="16.5" thickTop="1" thickBot="1">
      <c r="A277" t="s">
        <v>248</v>
      </c>
      <c r="B277" s="3">
        <v>27000</v>
      </c>
      <c r="D277" s="4" t="s">
        <v>209</v>
      </c>
      <c r="E277" s="8"/>
      <c r="F277" s="1">
        <v>42092</v>
      </c>
      <c r="G277" s="1">
        <v>42093</v>
      </c>
      <c r="H277" s="1">
        <v>42095</v>
      </c>
      <c r="I277" t="str">
        <f t="shared" si="20"/>
        <v/>
      </c>
      <c r="J277" t="str">
        <f t="shared" si="21"/>
        <v/>
      </c>
      <c r="K277">
        <f t="shared" si="22"/>
        <v>27000</v>
      </c>
      <c r="L277" t="str">
        <f t="shared" si="23"/>
        <v/>
      </c>
    </row>
    <row r="278" spans="1:12" ht="16.5" thickTop="1" thickBot="1">
      <c r="A278" t="s">
        <v>249</v>
      </c>
      <c r="B278" s="3">
        <v>21000</v>
      </c>
      <c r="D278" s="4" t="s">
        <v>209</v>
      </c>
      <c r="E278" s="8"/>
      <c r="F278" s="1">
        <v>42092</v>
      </c>
      <c r="G278" s="1">
        <v>42093</v>
      </c>
      <c r="H278" s="1">
        <v>42095</v>
      </c>
      <c r="I278" t="str">
        <f t="shared" si="20"/>
        <v/>
      </c>
      <c r="J278" t="str">
        <f t="shared" si="21"/>
        <v/>
      </c>
      <c r="K278">
        <f t="shared" si="22"/>
        <v>21000</v>
      </c>
      <c r="L278" t="str">
        <f t="shared" si="23"/>
        <v/>
      </c>
    </row>
    <row r="279" spans="1:12" ht="16.5" thickTop="1" thickBot="1">
      <c r="A279" t="s">
        <v>250</v>
      </c>
      <c r="B279" s="3">
        <v>22000</v>
      </c>
      <c r="D279" s="4" t="s">
        <v>209</v>
      </c>
      <c r="E279" s="8"/>
      <c r="F279" s="1">
        <v>42092</v>
      </c>
      <c r="G279" s="1">
        <v>42093</v>
      </c>
      <c r="H279" s="1">
        <v>42095</v>
      </c>
      <c r="I279" t="str">
        <f t="shared" si="20"/>
        <v/>
      </c>
      <c r="J279" t="str">
        <f t="shared" si="21"/>
        <v/>
      </c>
      <c r="K279">
        <f t="shared" si="22"/>
        <v>22000</v>
      </c>
      <c r="L279" t="str">
        <f t="shared" si="23"/>
        <v/>
      </c>
    </row>
    <row r="280" spans="1:12" ht="16.5" thickTop="1" thickBot="1">
      <c r="A280" t="s">
        <v>119</v>
      </c>
      <c r="B280" s="3">
        <v>8500</v>
      </c>
      <c r="E280" s="8"/>
      <c r="F280" s="1">
        <v>42092</v>
      </c>
      <c r="I280" t="str">
        <f t="shared" si="20"/>
        <v/>
      </c>
      <c r="J280" t="str">
        <f t="shared" si="21"/>
        <v/>
      </c>
      <c r="K280" t="str">
        <f t="shared" si="22"/>
        <v/>
      </c>
      <c r="L280" t="str">
        <f t="shared" si="23"/>
        <v/>
      </c>
    </row>
    <row r="281" spans="1:12" ht="16.5" thickTop="1" thickBot="1">
      <c r="A281" t="s">
        <v>244</v>
      </c>
      <c r="B281" s="3">
        <v>297000</v>
      </c>
      <c r="D281" s="4" t="s">
        <v>209</v>
      </c>
      <c r="E281" s="8"/>
      <c r="F281" s="1">
        <v>42092</v>
      </c>
      <c r="G281" s="1">
        <v>42095</v>
      </c>
      <c r="H281" s="1">
        <v>42095</v>
      </c>
      <c r="I281" t="str">
        <f t="shared" si="20"/>
        <v/>
      </c>
      <c r="J281" t="str">
        <f t="shared" si="21"/>
        <v/>
      </c>
      <c r="K281">
        <f t="shared" si="22"/>
        <v>297000</v>
      </c>
      <c r="L281" t="str">
        <f t="shared" si="23"/>
        <v/>
      </c>
    </row>
    <row r="282" spans="1:12" ht="16.5" thickTop="1" thickBot="1">
      <c r="A282" t="s">
        <v>84</v>
      </c>
      <c r="B282" s="3">
        <v>227000</v>
      </c>
      <c r="D282" s="4" t="s">
        <v>209</v>
      </c>
      <c r="E282" s="8"/>
      <c r="F282" s="1">
        <v>42092</v>
      </c>
      <c r="G282" s="1">
        <v>42095</v>
      </c>
      <c r="H282" s="1">
        <v>42095</v>
      </c>
      <c r="I282" t="str">
        <f t="shared" si="20"/>
        <v/>
      </c>
      <c r="J282" t="str">
        <f t="shared" si="21"/>
        <v/>
      </c>
      <c r="K282">
        <f t="shared" si="22"/>
        <v>227000</v>
      </c>
      <c r="L282" t="str">
        <f t="shared" si="23"/>
        <v/>
      </c>
    </row>
    <row r="283" spans="1:12" ht="16.5" thickTop="1" thickBot="1">
      <c r="A283" t="s">
        <v>227</v>
      </c>
      <c r="B283" s="3">
        <v>42000</v>
      </c>
      <c r="D283" s="4" t="s">
        <v>209</v>
      </c>
      <c r="E283" s="8"/>
      <c r="F283" s="1">
        <v>42092</v>
      </c>
      <c r="G283" s="1">
        <v>42095</v>
      </c>
      <c r="H283" s="1">
        <v>42095</v>
      </c>
      <c r="I283" t="str">
        <f t="shared" si="20"/>
        <v/>
      </c>
      <c r="J283" t="str">
        <f t="shared" si="21"/>
        <v/>
      </c>
      <c r="K283">
        <f t="shared" si="22"/>
        <v>42000</v>
      </c>
      <c r="L283" t="str">
        <f t="shared" si="23"/>
        <v/>
      </c>
    </row>
    <row r="284" spans="1:12" ht="16.5" thickTop="1" thickBot="1">
      <c r="A284" t="s">
        <v>251</v>
      </c>
      <c r="B284" s="3">
        <v>147000</v>
      </c>
      <c r="D284" s="4" t="s">
        <v>209</v>
      </c>
      <c r="E284" s="8"/>
      <c r="F284" s="1">
        <v>42093</v>
      </c>
      <c r="G284" s="1">
        <v>42095</v>
      </c>
      <c r="H284" s="1">
        <v>42095</v>
      </c>
      <c r="I284" t="str">
        <f t="shared" si="20"/>
        <v/>
      </c>
      <c r="J284" t="str">
        <f t="shared" si="21"/>
        <v/>
      </c>
      <c r="K284">
        <f t="shared" si="22"/>
        <v>147000</v>
      </c>
      <c r="L284" t="str">
        <f t="shared" si="23"/>
        <v/>
      </c>
    </row>
    <row r="285" spans="1:12" ht="16.5" thickTop="1" thickBot="1">
      <c r="A285" t="s">
        <v>252</v>
      </c>
      <c r="B285" s="3">
        <v>29000</v>
      </c>
      <c r="D285" s="4" t="s">
        <v>209</v>
      </c>
      <c r="E285" s="8"/>
      <c r="F285" s="1">
        <v>42093</v>
      </c>
      <c r="G285" s="1">
        <v>42095</v>
      </c>
      <c r="H285" s="1">
        <v>42095</v>
      </c>
      <c r="I285" t="str">
        <f t="shared" si="20"/>
        <v/>
      </c>
      <c r="J285" t="str">
        <f t="shared" si="21"/>
        <v/>
      </c>
      <c r="K285">
        <f t="shared" si="22"/>
        <v>29000</v>
      </c>
      <c r="L285" t="str">
        <f t="shared" si="23"/>
        <v/>
      </c>
    </row>
    <row r="286" spans="1:12" ht="16.5" thickTop="1" thickBot="1">
      <c r="A286" t="s">
        <v>253</v>
      </c>
      <c r="B286" s="3">
        <v>29000</v>
      </c>
      <c r="D286" s="4" t="s">
        <v>209</v>
      </c>
      <c r="E286" s="8"/>
      <c r="F286" s="1">
        <v>42093</v>
      </c>
      <c r="G286" s="1">
        <v>42095</v>
      </c>
      <c r="H286" s="1">
        <v>42095</v>
      </c>
      <c r="I286" t="str">
        <f t="shared" si="20"/>
        <v/>
      </c>
      <c r="J286" t="str">
        <f t="shared" si="21"/>
        <v/>
      </c>
      <c r="K286">
        <f t="shared" si="22"/>
        <v>29000</v>
      </c>
      <c r="L286" t="str">
        <f t="shared" si="23"/>
        <v/>
      </c>
    </row>
    <row r="287" spans="1:12" ht="16.5" thickTop="1" thickBot="1">
      <c r="A287" t="s">
        <v>254</v>
      </c>
      <c r="B287" s="3">
        <v>10000</v>
      </c>
      <c r="D287" s="4" t="s">
        <v>209</v>
      </c>
      <c r="E287" s="8"/>
      <c r="F287" s="1">
        <v>42093</v>
      </c>
      <c r="G287" s="1">
        <v>42095</v>
      </c>
      <c r="H287" s="1">
        <v>42095</v>
      </c>
      <c r="I287" t="str">
        <f t="shared" si="20"/>
        <v/>
      </c>
      <c r="J287" t="str">
        <f t="shared" si="21"/>
        <v/>
      </c>
      <c r="K287">
        <f t="shared" si="22"/>
        <v>10000</v>
      </c>
      <c r="L287" t="str">
        <f t="shared" si="23"/>
        <v/>
      </c>
    </row>
    <row r="288" spans="1:12" ht="16.5" thickTop="1" thickBot="1">
      <c r="E288" s="8"/>
      <c r="I288" t="str">
        <f t="shared" si="20"/>
        <v/>
      </c>
      <c r="J288" t="str">
        <f t="shared" si="21"/>
        <v/>
      </c>
      <c r="K288" t="str">
        <f t="shared" si="22"/>
        <v/>
      </c>
      <c r="L288" t="str">
        <f t="shared" si="23"/>
        <v/>
      </c>
    </row>
    <row r="289" spans="5:12" ht="16.5" thickTop="1" thickBot="1">
      <c r="E289" s="8"/>
      <c r="I289" t="str">
        <f t="shared" si="20"/>
        <v/>
      </c>
      <c r="J289" t="str">
        <f t="shared" si="21"/>
        <v/>
      </c>
      <c r="K289" t="str">
        <f t="shared" si="22"/>
        <v/>
      </c>
      <c r="L289" t="str">
        <f t="shared" si="23"/>
        <v/>
      </c>
    </row>
    <row r="290" spans="5:12" ht="15.75" thickTop="1"/>
  </sheetData>
  <sortState ref="A10:L314">
    <sortCondition ref="G10:G314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1037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activeCell="F27" sqref="F27"/>
    </sheetView>
  </sheetViews>
  <sheetFormatPr defaultRowHeight="15"/>
  <cols>
    <col min="1" max="4" width="14.7109375" customWidth="1"/>
  </cols>
  <sheetData>
    <row r="1" spans="1:4" ht="22.5">
      <c r="A1" s="89" t="str">
        <f>Sales!A1</f>
        <v>12th Fleet Quarterly Bank Report</v>
      </c>
      <c r="B1" s="89"/>
      <c r="C1" s="89"/>
      <c r="D1" s="89"/>
    </row>
    <row r="2" spans="1:4" ht="18">
      <c r="A2" s="99" t="str">
        <f>Sales!A2</f>
        <v>1s Quarter -- January to March 2015</v>
      </c>
      <c r="B2" s="99"/>
      <c r="C2" s="99"/>
      <c r="D2" s="99"/>
    </row>
    <row r="3" spans="1:4" ht="20.25" thickBot="1">
      <c r="A3" s="96" t="s">
        <v>51</v>
      </c>
      <c r="B3" s="96"/>
      <c r="C3" s="96"/>
      <c r="D3" s="96"/>
    </row>
    <row r="4" spans="1:4" ht="15.75" thickTop="1">
      <c r="A4" s="60" t="s">
        <v>52</v>
      </c>
      <c r="B4" s="51"/>
      <c r="C4" s="60"/>
      <c r="D4" s="61"/>
    </row>
    <row r="5" spans="1:4">
      <c r="A5" s="68">
        <v>41548</v>
      </c>
      <c r="B5" s="10" t="s">
        <v>9</v>
      </c>
      <c r="C5" s="57">
        <v>235075357</v>
      </c>
      <c r="D5" s="53"/>
    </row>
    <row r="6" spans="1:4">
      <c r="A6" s="68"/>
      <c r="B6" s="10" t="s">
        <v>10</v>
      </c>
      <c r="C6" s="57">
        <v>5019233</v>
      </c>
      <c r="D6" s="53"/>
    </row>
    <row r="7" spans="1:4">
      <c r="A7" s="68"/>
      <c r="B7" s="10" t="s">
        <v>8</v>
      </c>
      <c r="C7" s="42">
        <v>12105919</v>
      </c>
    </row>
    <row r="8" spans="1:4">
      <c r="A8" s="10"/>
      <c r="B8" s="10"/>
      <c r="C8" s="67" t="s">
        <v>53</v>
      </c>
      <c r="D8" s="53">
        <f>SUM(C5:C7)</f>
        <v>252200509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7487549</v>
      </c>
      <c r="D10" s="42"/>
    </row>
    <row r="11" spans="1:4">
      <c r="B11" t="s">
        <v>30</v>
      </c>
      <c r="C11" s="42">
        <v>5933219</v>
      </c>
      <c r="D11" s="42"/>
    </row>
    <row r="12" spans="1:4">
      <c r="B12" t="s">
        <v>32</v>
      </c>
      <c r="C12" s="42">
        <v>8955935</v>
      </c>
      <c r="D12" s="42"/>
    </row>
    <row r="13" spans="1:4">
      <c r="C13" s="67" t="s">
        <v>53</v>
      </c>
      <c r="D13" s="69">
        <f>SUM(C10:C12)</f>
        <v>22376703</v>
      </c>
    </row>
    <row r="14" spans="1:4">
      <c r="A14" s="60" t="s">
        <v>54</v>
      </c>
      <c r="B14" s="51"/>
      <c r="C14" s="54"/>
      <c r="D14" s="54"/>
    </row>
    <row r="15" spans="1:4">
      <c r="B15" t="s">
        <v>33</v>
      </c>
      <c r="C15" s="67"/>
      <c r="D15" s="70">
        <v>0</v>
      </c>
    </row>
    <row r="16" spans="1:4">
      <c r="A16" s="60" t="s">
        <v>55</v>
      </c>
      <c r="B16" s="51"/>
      <c r="C16" s="54"/>
      <c r="D16" s="54"/>
    </row>
    <row r="17" spans="1:4">
      <c r="A17" s="68">
        <v>42004</v>
      </c>
      <c r="B17" t="s">
        <v>9</v>
      </c>
      <c r="C17" s="57">
        <v>251129349</v>
      </c>
      <c r="D17" s="42"/>
    </row>
    <row r="18" spans="1:4">
      <c r="A18" s="68">
        <v>41639</v>
      </c>
      <c r="B18" t="s">
        <v>10</v>
      </c>
      <c r="C18" s="57">
        <v>5210136</v>
      </c>
      <c r="D18" s="42"/>
    </row>
    <row r="19" spans="1:4" ht="15.75" thickBot="1">
      <c r="A19" s="68">
        <v>41639</v>
      </c>
      <c r="B19" t="s">
        <v>8</v>
      </c>
      <c r="C19" s="42">
        <v>18237727</v>
      </c>
      <c r="D19" s="42"/>
    </row>
    <row r="20" spans="1:4" ht="15.75" thickTop="1">
      <c r="A20" s="50"/>
      <c r="B20" s="52"/>
      <c r="C20" s="55" t="s">
        <v>56</v>
      </c>
      <c r="D20" s="5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402"/>
  <sheetViews>
    <sheetView workbookViewId="0">
      <pane ySplit="15" topLeftCell="A22" activePane="bottomLeft" state="frozenSplit"/>
      <selection pane="bottomLeft" activeCell="C38" sqref="C38"/>
    </sheetView>
  </sheetViews>
  <sheetFormatPr defaultRowHeight="15"/>
  <cols>
    <col min="1" max="1" width="4.28515625" style="7" customWidth="1"/>
    <col min="2" max="2" width="11.5703125" bestFit="1" customWidth="1"/>
    <col min="3" max="3" width="5.42578125" style="4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9" ht="22.5">
      <c r="A1" s="18" t="str">
        <f>Sales!A1</f>
        <v>12th Fleet Quarterly Bank Report</v>
      </c>
      <c r="C1" s="5"/>
      <c r="D1" s="4"/>
    </row>
    <row r="2" spans="1:9" ht="18">
      <c r="A2" s="99" t="str">
        <f>Sales!A2</f>
        <v>1s Quarter -- January to March 2015</v>
      </c>
      <c r="B2" s="99"/>
      <c r="C2" s="99"/>
      <c r="D2" s="99"/>
      <c r="E2" s="99"/>
      <c r="F2" s="99"/>
      <c r="G2" s="99"/>
      <c r="H2" s="31"/>
    </row>
    <row r="3" spans="1:9" ht="20.25" thickBot="1">
      <c r="A3" s="96" t="s">
        <v>18</v>
      </c>
      <c r="B3" s="96"/>
      <c r="C3" s="96"/>
      <c r="D3" s="96"/>
      <c r="E3" s="96"/>
      <c r="F3" s="96"/>
      <c r="G3" s="96"/>
    </row>
    <row r="4" spans="1:9" ht="14.25" customHeight="1" thickTop="1" thickBot="1">
      <c r="A4"/>
      <c r="C4" s="7"/>
      <c r="D4" s="4"/>
    </row>
    <row r="5" spans="1:9" ht="14.25" customHeight="1">
      <c r="D5" s="34" t="s">
        <v>31</v>
      </c>
      <c r="E5" s="36"/>
      <c r="F5" s="35"/>
    </row>
    <row r="6" spans="1:9" ht="14.25" customHeight="1">
      <c r="D6" s="100" t="s">
        <v>16</v>
      </c>
      <c r="E6" s="101"/>
      <c r="F6" s="37">
        <f>SUM(H16:H1791)+F11</f>
        <v>966976</v>
      </c>
    </row>
    <row r="7" spans="1:9" ht="14.25" customHeight="1">
      <c r="D7" s="100" t="s">
        <v>8</v>
      </c>
      <c r="E7" s="101"/>
      <c r="F7" s="38">
        <f>SUM(I16:I1791)+F12</f>
        <v>13999</v>
      </c>
    </row>
    <row r="8" spans="1:9" ht="14.25" customHeight="1" thickBot="1">
      <c r="D8" s="102" t="s">
        <v>6</v>
      </c>
      <c r="E8" s="103"/>
      <c r="F8" s="39">
        <f>SUM(F6:F7)</f>
        <v>980975</v>
      </c>
    </row>
    <row r="9" spans="1:9" ht="14.25" customHeight="1" thickBot="1">
      <c r="A9"/>
      <c r="C9" s="7"/>
      <c r="D9" s="4"/>
    </row>
    <row r="10" spans="1:9" ht="17.25" customHeight="1">
      <c r="C10" s="7"/>
      <c r="E10" s="97" t="s">
        <v>17</v>
      </c>
      <c r="F10" s="98"/>
    </row>
    <row r="11" spans="1:9">
      <c r="C11" s="6"/>
      <c r="E11" s="12" t="s">
        <v>16</v>
      </c>
      <c r="F11" s="11">
        <f>SUM(F16:F1797)</f>
        <v>0</v>
      </c>
    </row>
    <row r="12" spans="1:9" ht="15.75" thickBot="1">
      <c r="C12" s="7"/>
      <c r="E12" s="13" t="s">
        <v>8</v>
      </c>
      <c r="F12" s="41">
        <f>SUM(G16:G1793)</f>
        <v>0</v>
      </c>
    </row>
    <row r="13" spans="1:9">
      <c r="B13" s="10"/>
      <c r="C13" s="9"/>
      <c r="D13" s="14"/>
      <c r="E13" s="14"/>
      <c r="F13" s="15"/>
      <c r="G13" s="16"/>
    </row>
    <row r="14" spans="1:9">
      <c r="A14" s="23"/>
      <c r="B14" s="21"/>
      <c r="C14" s="24"/>
      <c r="D14" s="21" t="s">
        <v>4</v>
      </c>
      <c r="E14" s="21" t="s">
        <v>4</v>
      </c>
      <c r="F14" s="21" t="s">
        <v>15</v>
      </c>
      <c r="G14" s="21" t="s">
        <v>8</v>
      </c>
      <c r="H14" s="21" t="s">
        <v>15</v>
      </c>
      <c r="I14" s="21" t="s">
        <v>8</v>
      </c>
    </row>
    <row r="15" spans="1:9">
      <c r="A15" s="23" t="s">
        <v>8</v>
      </c>
      <c r="B15" s="21" t="s">
        <v>5</v>
      </c>
      <c r="C15" s="24" t="s">
        <v>24</v>
      </c>
      <c r="D15" s="25" t="s">
        <v>23</v>
      </c>
      <c r="E15" s="21" t="s">
        <v>3</v>
      </c>
      <c r="F15" s="21" t="s">
        <v>14</v>
      </c>
      <c r="G15" s="21" t="s">
        <v>14</v>
      </c>
      <c r="H15" s="21" t="s">
        <v>3</v>
      </c>
      <c r="I15" s="21" t="s">
        <v>3</v>
      </c>
    </row>
    <row r="16" spans="1:9" ht="15.75" thickBot="1">
      <c r="A16" s="80"/>
      <c r="B16" s="42">
        <v>14611</v>
      </c>
      <c r="C16" s="80" t="s">
        <v>209</v>
      </c>
      <c r="D16" s="1">
        <v>42010</v>
      </c>
      <c r="E16" s="1"/>
      <c r="F16" s="42" t="str">
        <f t="shared" ref="F16:F76" si="0">IF(AND(ISBLANK($C16),ISBLANK($A16),NOT(ISBLANK($B16))),$B16,"")</f>
        <v/>
      </c>
      <c r="G16" s="42" t="str">
        <f t="shared" ref="G16:G76" si="1">IF(AND(ISBLANK($C16),$A16="X",NOT(ISBLANK($B16))),$B16,"")</f>
        <v/>
      </c>
      <c r="H16" s="42">
        <f t="shared" ref="H16:H76" si="2">IF(AND($C16="D",ISBLANK($A16),NOT(ISBLANK($B16))),$B16,"")</f>
        <v>14611</v>
      </c>
      <c r="I16" s="42" t="str">
        <f t="shared" ref="I16:I76" si="3">IF(AND($C16="D",$A16="X",NOT(ISBLANK($B16))),$B16,"")</f>
        <v/>
      </c>
    </row>
    <row r="17" spans="1:9" ht="16.5" thickTop="1" thickBot="1">
      <c r="A17" s="8"/>
      <c r="B17" s="42">
        <v>13300</v>
      </c>
      <c r="C17" s="8" t="s">
        <v>209</v>
      </c>
      <c r="D17" s="1">
        <v>42010</v>
      </c>
      <c r="E17" s="1"/>
      <c r="F17" s="42" t="str">
        <f t="shared" si="0"/>
        <v/>
      </c>
      <c r="G17" s="42" t="str">
        <f t="shared" si="1"/>
        <v/>
      </c>
      <c r="H17" s="42">
        <f t="shared" si="2"/>
        <v>13300</v>
      </c>
      <c r="I17" s="42" t="str">
        <f t="shared" si="3"/>
        <v/>
      </c>
    </row>
    <row r="18" spans="1:9" ht="16.5" thickTop="1" thickBot="1">
      <c r="A18" s="8"/>
      <c r="B18" s="42">
        <v>24246</v>
      </c>
      <c r="C18" s="8" t="s">
        <v>209</v>
      </c>
      <c r="D18" s="1">
        <v>42016</v>
      </c>
      <c r="E18" s="1"/>
      <c r="F18" s="42" t="str">
        <f t="shared" si="0"/>
        <v/>
      </c>
      <c r="G18" s="42" t="str">
        <f t="shared" si="1"/>
        <v/>
      </c>
      <c r="H18" s="42">
        <f t="shared" si="2"/>
        <v>24246</v>
      </c>
      <c r="I18" s="42" t="str">
        <f t="shared" si="3"/>
        <v/>
      </c>
    </row>
    <row r="19" spans="1:9" ht="16.5" thickTop="1" thickBot="1">
      <c r="A19" s="8"/>
      <c r="B19" s="42">
        <v>25725</v>
      </c>
      <c r="C19" s="8" t="s">
        <v>209</v>
      </c>
      <c r="D19" s="1">
        <v>42028</v>
      </c>
      <c r="E19" s="1"/>
      <c r="F19" s="42" t="str">
        <f t="shared" si="0"/>
        <v/>
      </c>
      <c r="G19" s="42" t="str">
        <f t="shared" si="1"/>
        <v/>
      </c>
      <c r="H19" s="42">
        <f t="shared" si="2"/>
        <v>25725</v>
      </c>
      <c r="I19" s="42" t="str">
        <f t="shared" si="3"/>
        <v/>
      </c>
    </row>
    <row r="20" spans="1:9" ht="16.5" thickTop="1" thickBot="1">
      <c r="A20" s="8"/>
      <c r="B20" s="42">
        <v>36710</v>
      </c>
      <c r="C20" s="8" t="s">
        <v>209</v>
      </c>
      <c r="D20" s="1">
        <v>42035</v>
      </c>
      <c r="E20" s="1"/>
      <c r="F20" s="42" t="str">
        <f t="shared" si="0"/>
        <v/>
      </c>
      <c r="G20" s="42" t="str">
        <f t="shared" si="1"/>
        <v/>
      </c>
      <c r="H20" s="42">
        <f t="shared" si="2"/>
        <v>36710</v>
      </c>
      <c r="I20" s="42" t="str">
        <f t="shared" si="3"/>
        <v/>
      </c>
    </row>
    <row r="21" spans="1:9" ht="16.5" thickTop="1" thickBot="1">
      <c r="A21" s="8" t="s">
        <v>45</v>
      </c>
      <c r="B21" s="42">
        <v>13999</v>
      </c>
      <c r="C21" s="8" t="s">
        <v>209</v>
      </c>
      <c r="D21" s="1">
        <v>42037</v>
      </c>
      <c r="E21" s="1"/>
      <c r="F21" s="42" t="str">
        <f t="shared" si="0"/>
        <v/>
      </c>
      <c r="G21" s="42" t="str">
        <f t="shared" si="1"/>
        <v/>
      </c>
      <c r="H21" s="42" t="str">
        <f t="shared" si="2"/>
        <v/>
      </c>
      <c r="I21" s="42">
        <f t="shared" si="3"/>
        <v>13999</v>
      </c>
    </row>
    <row r="22" spans="1:9" ht="16.5" thickTop="1" thickBot="1">
      <c r="A22" s="8"/>
      <c r="B22" s="42">
        <v>32437</v>
      </c>
      <c r="C22" s="8" t="s">
        <v>209</v>
      </c>
      <c r="D22" s="1">
        <v>42040</v>
      </c>
      <c r="E22" s="1"/>
      <c r="F22" s="42" t="str">
        <f t="shared" si="0"/>
        <v/>
      </c>
      <c r="G22" s="42" t="str">
        <f t="shared" si="1"/>
        <v/>
      </c>
      <c r="H22" s="42">
        <f t="shared" si="2"/>
        <v>32437</v>
      </c>
      <c r="I22" s="42" t="str">
        <f t="shared" si="3"/>
        <v/>
      </c>
    </row>
    <row r="23" spans="1:9" ht="16.5" thickTop="1" thickBot="1">
      <c r="A23" s="8"/>
      <c r="B23" s="42">
        <v>27491</v>
      </c>
      <c r="C23" s="8" t="s">
        <v>209</v>
      </c>
      <c r="D23" s="1">
        <v>42046</v>
      </c>
      <c r="E23" s="1"/>
      <c r="F23" s="42" t="str">
        <f t="shared" si="0"/>
        <v/>
      </c>
      <c r="G23" s="42" t="str">
        <f t="shared" si="1"/>
        <v/>
      </c>
      <c r="H23" s="42">
        <f t="shared" si="2"/>
        <v>27491</v>
      </c>
      <c r="I23" s="42" t="str">
        <f t="shared" si="3"/>
        <v/>
      </c>
    </row>
    <row r="24" spans="1:9" ht="16.5" thickTop="1" thickBot="1">
      <c r="A24" s="8"/>
      <c r="B24" s="42">
        <v>3325</v>
      </c>
      <c r="C24" s="8" t="s">
        <v>209</v>
      </c>
      <c r="D24" s="1">
        <v>42047</v>
      </c>
      <c r="E24" s="1"/>
      <c r="F24" s="42" t="str">
        <f t="shared" si="0"/>
        <v/>
      </c>
      <c r="G24" s="42" t="str">
        <f t="shared" si="1"/>
        <v/>
      </c>
      <c r="H24" s="42">
        <f t="shared" si="2"/>
        <v>3325</v>
      </c>
      <c r="I24" s="42" t="str">
        <f t="shared" si="3"/>
        <v/>
      </c>
    </row>
    <row r="25" spans="1:9" ht="16.5" thickTop="1" thickBot="1">
      <c r="A25" s="8"/>
      <c r="B25" s="42">
        <v>30417</v>
      </c>
      <c r="C25" s="8" t="s">
        <v>209</v>
      </c>
      <c r="D25" s="1">
        <v>42047</v>
      </c>
      <c r="E25" s="1"/>
      <c r="F25" s="42" t="str">
        <f t="shared" si="0"/>
        <v/>
      </c>
      <c r="G25" s="42" t="str">
        <f t="shared" si="1"/>
        <v/>
      </c>
      <c r="H25" s="42">
        <f t="shared" si="2"/>
        <v>30417</v>
      </c>
      <c r="I25" s="42" t="str">
        <f t="shared" si="3"/>
        <v/>
      </c>
    </row>
    <row r="26" spans="1:9" ht="16.5" thickTop="1" thickBot="1">
      <c r="A26" s="8"/>
      <c r="B26" s="42">
        <v>3325</v>
      </c>
      <c r="C26" s="8" t="s">
        <v>209</v>
      </c>
      <c r="D26" s="1">
        <v>42048</v>
      </c>
      <c r="E26" s="1"/>
      <c r="F26" s="42" t="str">
        <f t="shared" si="0"/>
        <v/>
      </c>
      <c r="G26" s="42" t="str">
        <f t="shared" si="1"/>
        <v/>
      </c>
      <c r="H26" s="42">
        <f t="shared" si="2"/>
        <v>3325</v>
      </c>
      <c r="I26" s="42" t="str">
        <f t="shared" si="3"/>
        <v/>
      </c>
    </row>
    <row r="27" spans="1:9" ht="16.5" thickTop="1" thickBot="1">
      <c r="A27" s="8"/>
      <c r="B27" s="42">
        <v>10500</v>
      </c>
      <c r="C27" s="8" t="s">
        <v>209</v>
      </c>
      <c r="D27" s="1">
        <v>42051</v>
      </c>
      <c r="E27" s="1"/>
      <c r="F27" s="42" t="str">
        <f t="shared" si="0"/>
        <v/>
      </c>
      <c r="G27" s="42" t="str">
        <f t="shared" si="1"/>
        <v/>
      </c>
      <c r="H27" s="42">
        <f t="shared" si="2"/>
        <v>10500</v>
      </c>
      <c r="I27" s="42" t="str">
        <f t="shared" si="3"/>
        <v/>
      </c>
    </row>
    <row r="28" spans="1:9" ht="16.5" thickTop="1" thickBot="1">
      <c r="A28" s="8"/>
      <c r="B28" s="42">
        <v>16818</v>
      </c>
      <c r="C28" s="8" t="s">
        <v>209</v>
      </c>
      <c r="D28" s="1">
        <v>42057</v>
      </c>
      <c r="E28" s="1"/>
      <c r="F28" s="42" t="str">
        <f t="shared" si="0"/>
        <v/>
      </c>
      <c r="G28" s="42" t="str">
        <f t="shared" si="1"/>
        <v/>
      </c>
      <c r="H28" s="42">
        <f t="shared" si="2"/>
        <v>16818</v>
      </c>
      <c r="I28" s="42" t="str">
        <f t="shared" si="3"/>
        <v/>
      </c>
    </row>
    <row r="29" spans="1:9" ht="16.5" thickTop="1" thickBot="1">
      <c r="A29" s="8"/>
      <c r="B29" s="42">
        <v>117598</v>
      </c>
      <c r="C29" s="8" t="s">
        <v>209</v>
      </c>
      <c r="D29" s="1">
        <v>42072</v>
      </c>
      <c r="E29" s="1"/>
      <c r="F29" s="42" t="str">
        <f t="shared" si="0"/>
        <v/>
      </c>
      <c r="G29" s="42" t="str">
        <f t="shared" si="1"/>
        <v/>
      </c>
      <c r="H29" s="42">
        <f t="shared" si="2"/>
        <v>117598</v>
      </c>
      <c r="I29" s="42" t="str">
        <f t="shared" si="3"/>
        <v/>
      </c>
    </row>
    <row r="30" spans="1:9" ht="16.5" thickTop="1" thickBot="1">
      <c r="A30" s="8"/>
      <c r="B30" s="42">
        <v>22526</v>
      </c>
      <c r="C30" s="8" t="s">
        <v>209</v>
      </c>
      <c r="D30" s="1">
        <v>42076</v>
      </c>
      <c r="E30" s="1">
        <v>42076</v>
      </c>
      <c r="F30" s="42" t="str">
        <f t="shared" si="0"/>
        <v/>
      </c>
      <c r="G30" s="42" t="str">
        <f t="shared" si="1"/>
        <v/>
      </c>
      <c r="H30" s="42">
        <f t="shared" si="2"/>
        <v>22526</v>
      </c>
      <c r="I30" s="42" t="str">
        <f t="shared" si="3"/>
        <v/>
      </c>
    </row>
    <row r="31" spans="1:9" ht="16.5" thickTop="1" thickBot="1">
      <c r="A31" s="8"/>
      <c r="B31" s="42">
        <v>187872</v>
      </c>
      <c r="C31" s="8" t="s">
        <v>209</v>
      </c>
      <c r="D31" s="1">
        <v>42076</v>
      </c>
      <c r="E31" s="1">
        <v>42092</v>
      </c>
      <c r="F31" s="42" t="str">
        <f t="shared" si="0"/>
        <v/>
      </c>
      <c r="G31" s="42" t="str">
        <f t="shared" si="1"/>
        <v/>
      </c>
      <c r="H31" s="42">
        <f t="shared" si="2"/>
        <v>187872</v>
      </c>
      <c r="I31" s="42" t="str">
        <f t="shared" si="3"/>
        <v/>
      </c>
    </row>
    <row r="32" spans="1:9" ht="16.5" thickTop="1" thickBot="1">
      <c r="A32" s="8"/>
      <c r="B32" s="42">
        <v>38073</v>
      </c>
      <c r="C32" s="8" t="s">
        <v>209</v>
      </c>
      <c r="D32" s="1">
        <v>42076</v>
      </c>
      <c r="E32" s="1">
        <v>42092</v>
      </c>
      <c r="F32" s="42" t="str">
        <f t="shared" si="0"/>
        <v/>
      </c>
      <c r="G32" s="42" t="str">
        <f t="shared" si="1"/>
        <v/>
      </c>
      <c r="H32" s="42">
        <f t="shared" si="2"/>
        <v>38073</v>
      </c>
      <c r="I32" s="42" t="str">
        <f t="shared" si="3"/>
        <v/>
      </c>
    </row>
    <row r="33" spans="1:9" ht="16.5" thickTop="1" thickBot="1">
      <c r="A33" s="8"/>
      <c r="B33" s="42">
        <v>118396</v>
      </c>
      <c r="C33" s="8" t="s">
        <v>209</v>
      </c>
      <c r="D33" s="1">
        <v>42083</v>
      </c>
      <c r="E33" s="1">
        <v>42092</v>
      </c>
      <c r="F33" s="42" t="str">
        <f t="shared" si="0"/>
        <v/>
      </c>
      <c r="G33" s="42" t="str">
        <f t="shared" si="1"/>
        <v/>
      </c>
      <c r="H33" s="42">
        <f t="shared" si="2"/>
        <v>118396</v>
      </c>
      <c r="I33" s="42" t="str">
        <f t="shared" si="3"/>
        <v/>
      </c>
    </row>
    <row r="34" spans="1:9" ht="16.5" thickTop="1" thickBot="1">
      <c r="A34" s="8"/>
      <c r="B34" s="42">
        <v>173633</v>
      </c>
      <c r="C34" s="8" t="s">
        <v>209</v>
      </c>
      <c r="D34" s="1">
        <v>42087</v>
      </c>
      <c r="E34" s="1">
        <v>42092</v>
      </c>
      <c r="F34" s="42" t="str">
        <f t="shared" si="0"/>
        <v/>
      </c>
      <c r="G34" s="42" t="str">
        <f t="shared" si="1"/>
        <v/>
      </c>
      <c r="H34" s="42">
        <f t="shared" si="2"/>
        <v>173633</v>
      </c>
      <c r="I34" s="42" t="str">
        <f t="shared" si="3"/>
        <v/>
      </c>
    </row>
    <row r="35" spans="1:9" ht="16.5" thickTop="1" thickBot="1">
      <c r="A35" s="8"/>
      <c r="B35" s="42">
        <v>19177</v>
      </c>
      <c r="C35" s="8" t="s">
        <v>209</v>
      </c>
      <c r="D35" s="1">
        <v>42092</v>
      </c>
      <c r="E35" s="1">
        <v>42092</v>
      </c>
      <c r="F35" s="42" t="str">
        <f t="shared" si="0"/>
        <v/>
      </c>
      <c r="G35" s="42" t="str">
        <f t="shared" si="1"/>
        <v/>
      </c>
      <c r="H35" s="42">
        <f t="shared" si="2"/>
        <v>19177</v>
      </c>
      <c r="I35" s="42" t="str">
        <f t="shared" si="3"/>
        <v/>
      </c>
    </row>
    <row r="36" spans="1:9" ht="16.5" thickTop="1" thickBot="1">
      <c r="A36" s="8"/>
      <c r="B36" s="42">
        <v>42402</v>
      </c>
      <c r="C36" s="8" t="s">
        <v>209</v>
      </c>
      <c r="D36" s="1">
        <v>42092</v>
      </c>
      <c r="E36" s="1">
        <v>42092</v>
      </c>
      <c r="F36" s="42" t="str">
        <f t="shared" si="0"/>
        <v/>
      </c>
      <c r="G36" s="42" t="str">
        <f t="shared" si="1"/>
        <v/>
      </c>
      <c r="H36" s="42">
        <f t="shared" si="2"/>
        <v>42402</v>
      </c>
      <c r="I36" s="42" t="str">
        <f t="shared" si="3"/>
        <v/>
      </c>
    </row>
    <row r="37" spans="1:9" ht="16.5" thickTop="1" thickBot="1">
      <c r="A37" s="8"/>
      <c r="B37" s="42">
        <v>8394</v>
      </c>
      <c r="C37" s="8" t="s">
        <v>209</v>
      </c>
      <c r="D37" s="1">
        <v>42093</v>
      </c>
      <c r="E37" s="1">
        <v>42095</v>
      </c>
      <c r="F37" s="42" t="str">
        <f t="shared" si="0"/>
        <v/>
      </c>
      <c r="G37" s="42" t="str">
        <f t="shared" si="1"/>
        <v/>
      </c>
      <c r="H37" s="42">
        <f t="shared" si="2"/>
        <v>8394</v>
      </c>
      <c r="I37" s="42" t="str">
        <f t="shared" si="3"/>
        <v/>
      </c>
    </row>
    <row r="38" spans="1:9" ht="16.5" thickTop="1" thickBot="1">
      <c r="A38" s="8"/>
      <c r="B38" s="42"/>
      <c r="C38" s="8"/>
      <c r="D38" s="1"/>
      <c r="E38" s="1"/>
      <c r="F38" s="42" t="str">
        <f t="shared" si="0"/>
        <v/>
      </c>
      <c r="G38" s="42" t="str">
        <f t="shared" si="1"/>
        <v/>
      </c>
      <c r="H38" s="42" t="str">
        <f t="shared" si="2"/>
        <v/>
      </c>
      <c r="I38" s="42" t="str">
        <f t="shared" si="3"/>
        <v/>
      </c>
    </row>
    <row r="39" spans="1:9" ht="16.5" thickTop="1" thickBot="1">
      <c r="A39" s="8"/>
      <c r="B39" s="42"/>
      <c r="C39" s="8"/>
      <c r="D39" s="1"/>
      <c r="E39" s="1"/>
      <c r="F39" s="42" t="str">
        <f t="shared" si="0"/>
        <v/>
      </c>
      <c r="G39" s="42" t="str">
        <f t="shared" si="1"/>
        <v/>
      </c>
      <c r="H39" s="42" t="str">
        <f t="shared" si="2"/>
        <v/>
      </c>
      <c r="I39" s="42" t="str">
        <f t="shared" si="3"/>
        <v/>
      </c>
    </row>
    <row r="40" spans="1:9" ht="16.5" thickTop="1" thickBot="1">
      <c r="A40" s="8"/>
      <c r="B40" s="42"/>
      <c r="C40" s="8"/>
      <c r="D40" s="1"/>
      <c r="E40" s="1"/>
      <c r="F40" s="42" t="str">
        <f t="shared" si="0"/>
        <v/>
      </c>
      <c r="G40" s="42" t="str">
        <f t="shared" si="1"/>
        <v/>
      </c>
      <c r="H40" s="42" t="str">
        <f t="shared" si="2"/>
        <v/>
      </c>
      <c r="I40" s="42" t="str">
        <f t="shared" si="3"/>
        <v/>
      </c>
    </row>
    <row r="41" spans="1:9" ht="16.5" thickTop="1" thickBot="1">
      <c r="A41" s="8"/>
      <c r="B41" s="42"/>
      <c r="C41" s="8"/>
      <c r="D41" s="1"/>
      <c r="E41" s="1"/>
      <c r="F41" s="42" t="str">
        <f t="shared" si="0"/>
        <v/>
      </c>
      <c r="G41" s="42" t="str">
        <f t="shared" si="1"/>
        <v/>
      </c>
      <c r="H41" s="42" t="str">
        <f t="shared" si="2"/>
        <v/>
      </c>
      <c r="I41" s="42" t="str">
        <f t="shared" si="3"/>
        <v/>
      </c>
    </row>
    <row r="42" spans="1:9" ht="16.5" thickTop="1" thickBot="1">
      <c r="A42" s="8"/>
      <c r="B42" s="42"/>
      <c r="C42" s="8"/>
      <c r="D42" s="1"/>
      <c r="E42" s="1"/>
      <c r="F42" s="42" t="str">
        <f t="shared" si="0"/>
        <v/>
      </c>
      <c r="G42" s="42" t="str">
        <f t="shared" si="1"/>
        <v/>
      </c>
      <c r="H42" s="42" t="str">
        <f t="shared" si="2"/>
        <v/>
      </c>
      <c r="I42" s="42" t="str">
        <f t="shared" si="3"/>
        <v/>
      </c>
    </row>
    <row r="43" spans="1:9" ht="16.5" thickTop="1" thickBot="1">
      <c r="A43" s="8"/>
      <c r="B43" s="42"/>
      <c r="C43" s="8"/>
      <c r="D43" s="1"/>
      <c r="E43" s="1"/>
      <c r="F43" s="42" t="str">
        <f t="shared" si="0"/>
        <v/>
      </c>
      <c r="G43" s="42" t="str">
        <f t="shared" si="1"/>
        <v/>
      </c>
      <c r="H43" s="42" t="str">
        <f t="shared" si="2"/>
        <v/>
      </c>
      <c r="I43" s="42" t="str">
        <f t="shared" si="3"/>
        <v/>
      </c>
    </row>
    <row r="44" spans="1:9" ht="16.5" thickTop="1" thickBot="1">
      <c r="A44" s="8"/>
      <c r="B44" s="42"/>
      <c r="C44" s="8"/>
      <c r="D44" s="1"/>
      <c r="E44" s="1"/>
      <c r="F44" s="42" t="str">
        <f t="shared" si="0"/>
        <v/>
      </c>
      <c r="G44" s="42" t="str">
        <f t="shared" si="1"/>
        <v/>
      </c>
      <c r="H44" s="42" t="str">
        <f t="shared" si="2"/>
        <v/>
      </c>
      <c r="I44" s="42" t="str">
        <f t="shared" si="3"/>
        <v/>
      </c>
    </row>
    <row r="45" spans="1:9" ht="16.5" thickTop="1" thickBot="1">
      <c r="A45" s="8"/>
      <c r="B45" s="42"/>
      <c r="C45" s="8"/>
      <c r="D45" s="1"/>
      <c r="E45" s="1"/>
      <c r="F45" s="42" t="str">
        <f t="shared" si="0"/>
        <v/>
      </c>
      <c r="G45" s="42" t="str">
        <f t="shared" si="1"/>
        <v/>
      </c>
      <c r="H45" s="42" t="str">
        <f t="shared" si="2"/>
        <v/>
      </c>
      <c r="I45" s="42" t="str">
        <f t="shared" si="3"/>
        <v/>
      </c>
    </row>
    <row r="46" spans="1:9" ht="16.5" thickTop="1" thickBot="1">
      <c r="A46" s="8"/>
      <c r="B46" s="42"/>
      <c r="C46" s="8"/>
      <c r="D46" s="1"/>
      <c r="E46" s="1"/>
      <c r="F46" s="42" t="str">
        <f t="shared" si="0"/>
        <v/>
      </c>
      <c r="G46" s="42" t="str">
        <f t="shared" si="1"/>
        <v/>
      </c>
      <c r="H46" s="42" t="str">
        <f t="shared" si="2"/>
        <v/>
      </c>
      <c r="I46" s="42" t="str">
        <f t="shared" si="3"/>
        <v/>
      </c>
    </row>
    <row r="47" spans="1:9" ht="16.5" thickTop="1" thickBot="1">
      <c r="A47" s="8"/>
      <c r="B47" s="42"/>
      <c r="C47" s="8"/>
      <c r="D47" s="1"/>
      <c r="E47" s="1"/>
      <c r="F47" s="42" t="str">
        <f t="shared" si="0"/>
        <v/>
      </c>
      <c r="G47" s="42" t="str">
        <f t="shared" si="1"/>
        <v/>
      </c>
      <c r="H47" s="42" t="str">
        <f t="shared" si="2"/>
        <v/>
      </c>
      <c r="I47" s="42" t="str">
        <f t="shared" si="3"/>
        <v/>
      </c>
    </row>
    <row r="48" spans="1:9" ht="16.5" thickTop="1" thickBot="1">
      <c r="A48" s="8"/>
      <c r="B48" s="42"/>
      <c r="C48" s="8"/>
      <c r="D48" s="1"/>
      <c r="E48" s="1"/>
      <c r="F48" s="42" t="str">
        <f t="shared" si="0"/>
        <v/>
      </c>
      <c r="G48" s="42" t="str">
        <f t="shared" si="1"/>
        <v/>
      </c>
      <c r="H48" s="42" t="str">
        <f t="shared" si="2"/>
        <v/>
      </c>
      <c r="I48" s="42" t="str">
        <f t="shared" si="3"/>
        <v/>
      </c>
    </row>
    <row r="49" spans="1:9" ht="16.5" thickTop="1" thickBot="1">
      <c r="A49" s="8"/>
      <c r="B49" s="42"/>
      <c r="C49" s="8"/>
      <c r="D49" s="1"/>
      <c r="E49" s="1"/>
      <c r="F49" s="42" t="str">
        <f t="shared" si="0"/>
        <v/>
      </c>
      <c r="G49" s="42" t="str">
        <f t="shared" si="1"/>
        <v/>
      </c>
      <c r="H49" s="42" t="str">
        <f t="shared" si="2"/>
        <v/>
      </c>
      <c r="I49" s="42" t="str">
        <f t="shared" si="3"/>
        <v/>
      </c>
    </row>
    <row r="50" spans="1:9" ht="16.5" thickTop="1" thickBot="1">
      <c r="A50" s="8"/>
      <c r="B50" s="42"/>
      <c r="C50" s="8"/>
      <c r="D50" s="1"/>
      <c r="E50" s="1"/>
      <c r="F50" s="42" t="str">
        <f t="shared" si="0"/>
        <v/>
      </c>
      <c r="G50" s="42" t="str">
        <f t="shared" si="1"/>
        <v/>
      </c>
      <c r="H50" s="42" t="str">
        <f t="shared" si="2"/>
        <v/>
      </c>
      <c r="I50" s="42" t="str">
        <f t="shared" si="3"/>
        <v/>
      </c>
    </row>
    <row r="51" spans="1:9" ht="16.5" thickTop="1" thickBot="1">
      <c r="A51" s="8"/>
      <c r="B51" s="42"/>
      <c r="C51" s="8"/>
      <c r="D51" s="1"/>
      <c r="E51" s="1"/>
      <c r="F51" s="42" t="str">
        <f t="shared" si="0"/>
        <v/>
      </c>
      <c r="G51" s="42" t="str">
        <f t="shared" si="1"/>
        <v/>
      </c>
      <c r="H51" s="42" t="str">
        <f t="shared" si="2"/>
        <v/>
      </c>
      <c r="I51" s="42" t="str">
        <f t="shared" si="3"/>
        <v/>
      </c>
    </row>
    <row r="52" spans="1:9" ht="16.5" thickTop="1" thickBot="1">
      <c r="A52" s="8"/>
      <c r="B52" s="42"/>
      <c r="C52" s="8"/>
      <c r="D52" s="1"/>
      <c r="E52" s="1"/>
      <c r="F52" s="42" t="str">
        <f t="shared" si="0"/>
        <v/>
      </c>
      <c r="G52" s="42" t="str">
        <f t="shared" si="1"/>
        <v/>
      </c>
      <c r="H52" s="42" t="str">
        <f t="shared" si="2"/>
        <v/>
      </c>
      <c r="I52" s="42" t="str">
        <f t="shared" si="3"/>
        <v/>
      </c>
    </row>
    <row r="53" spans="1:9" ht="16.5" thickTop="1" thickBot="1">
      <c r="A53" s="8"/>
      <c r="B53" s="42"/>
      <c r="C53" s="8"/>
      <c r="D53" s="1"/>
      <c r="E53" s="1"/>
      <c r="F53" s="42" t="str">
        <f t="shared" si="0"/>
        <v/>
      </c>
      <c r="G53" s="42" t="str">
        <f t="shared" si="1"/>
        <v/>
      </c>
      <c r="H53" s="42" t="str">
        <f t="shared" si="2"/>
        <v/>
      </c>
      <c r="I53" s="42" t="str">
        <f t="shared" si="3"/>
        <v/>
      </c>
    </row>
    <row r="54" spans="1:9" ht="16.5" thickTop="1" thickBot="1">
      <c r="A54" s="8"/>
      <c r="B54" s="42"/>
      <c r="C54" s="8"/>
      <c r="D54" s="1"/>
      <c r="E54" s="1"/>
      <c r="F54" s="42" t="str">
        <f t="shared" si="0"/>
        <v/>
      </c>
      <c r="G54" s="42" t="str">
        <f t="shared" si="1"/>
        <v/>
      </c>
      <c r="H54" s="42" t="str">
        <f t="shared" si="2"/>
        <v/>
      </c>
      <c r="I54" s="42" t="str">
        <f t="shared" si="3"/>
        <v/>
      </c>
    </row>
    <row r="55" spans="1:9" ht="16.5" thickTop="1" thickBot="1">
      <c r="A55" s="8"/>
      <c r="B55" s="42"/>
      <c r="C55" s="8"/>
      <c r="D55" s="1"/>
      <c r="E55" s="1"/>
      <c r="F55" s="42" t="str">
        <f t="shared" si="0"/>
        <v/>
      </c>
      <c r="G55" s="42" t="str">
        <f t="shared" si="1"/>
        <v/>
      </c>
      <c r="H55" s="42" t="str">
        <f t="shared" si="2"/>
        <v/>
      </c>
      <c r="I55" s="42" t="str">
        <f t="shared" si="3"/>
        <v/>
      </c>
    </row>
    <row r="56" spans="1:9" ht="16.5" thickTop="1" thickBot="1">
      <c r="A56" s="8"/>
      <c r="B56" s="42"/>
      <c r="C56" s="8"/>
      <c r="D56" s="1"/>
      <c r="E56" s="1"/>
      <c r="F56" s="42" t="str">
        <f t="shared" si="0"/>
        <v/>
      </c>
      <c r="G56" s="42" t="str">
        <f t="shared" si="1"/>
        <v/>
      </c>
      <c r="H56" s="42" t="str">
        <f t="shared" si="2"/>
        <v/>
      </c>
      <c r="I56" s="42" t="str">
        <f t="shared" si="3"/>
        <v/>
      </c>
    </row>
    <row r="57" spans="1:9" ht="16.5" thickTop="1" thickBot="1">
      <c r="A57" s="8"/>
      <c r="B57" s="42"/>
      <c r="C57" s="8"/>
      <c r="D57" s="1"/>
      <c r="E57" s="1"/>
      <c r="F57" s="42" t="str">
        <f t="shared" si="0"/>
        <v/>
      </c>
      <c r="G57" s="42" t="str">
        <f t="shared" si="1"/>
        <v/>
      </c>
      <c r="H57" s="42" t="str">
        <f t="shared" si="2"/>
        <v/>
      </c>
      <c r="I57" s="42" t="str">
        <f t="shared" si="3"/>
        <v/>
      </c>
    </row>
    <row r="58" spans="1:9" ht="16.5" thickTop="1" thickBot="1">
      <c r="A58" s="8"/>
      <c r="B58" s="42"/>
      <c r="C58" s="8"/>
      <c r="D58" s="1"/>
      <c r="E58" s="1"/>
      <c r="F58" s="42" t="str">
        <f t="shared" si="0"/>
        <v/>
      </c>
      <c r="G58" s="42" t="str">
        <f t="shared" si="1"/>
        <v/>
      </c>
      <c r="H58" s="42" t="str">
        <f t="shared" si="2"/>
        <v/>
      </c>
      <c r="I58" s="42" t="str">
        <f t="shared" si="3"/>
        <v/>
      </c>
    </row>
    <row r="59" spans="1:9" ht="16.5" thickTop="1" thickBot="1">
      <c r="A59" s="8"/>
      <c r="B59" s="42"/>
      <c r="C59" s="8"/>
      <c r="D59" s="1"/>
      <c r="E59" s="1"/>
      <c r="F59" s="42" t="str">
        <f t="shared" si="0"/>
        <v/>
      </c>
      <c r="G59" s="42" t="str">
        <f t="shared" si="1"/>
        <v/>
      </c>
      <c r="H59" s="42" t="str">
        <f t="shared" si="2"/>
        <v/>
      </c>
      <c r="I59" s="42" t="str">
        <f t="shared" si="3"/>
        <v/>
      </c>
    </row>
    <row r="60" spans="1:9" ht="16.5" thickTop="1" thickBot="1">
      <c r="A60" s="8"/>
      <c r="B60" s="42"/>
      <c r="C60" s="8"/>
      <c r="D60" s="1"/>
      <c r="E60" s="1"/>
      <c r="F60" s="42" t="str">
        <f t="shared" si="0"/>
        <v/>
      </c>
      <c r="G60" s="42" t="str">
        <f t="shared" si="1"/>
        <v/>
      </c>
      <c r="H60" s="42" t="str">
        <f t="shared" si="2"/>
        <v/>
      </c>
      <c r="I60" s="42" t="str">
        <f t="shared" si="3"/>
        <v/>
      </c>
    </row>
    <row r="61" spans="1:9" ht="16.5" thickTop="1" thickBot="1">
      <c r="A61" s="8"/>
      <c r="B61" s="42"/>
      <c r="C61" s="8"/>
      <c r="D61" s="1"/>
      <c r="E61" s="1"/>
      <c r="F61" s="42" t="str">
        <f t="shared" si="0"/>
        <v/>
      </c>
      <c r="G61" s="42" t="str">
        <f t="shared" si="1"/>
        <v/>
      </c>
      <c r="H61" s="42" t="str">
        <f t="shared" si="2"/>
        <v/>
      </c>
      <c r="I61" s="42" t="str">
        <f t="shared" si="3"/>
        <v/>
      </c>
    </row>
    <row r="62" spans="1:9" ht="16.5" thickTop="1" thickBot="1">
      <c r="A62" s="8"/>
      <c r="B62" s="42"/>
      <c r="C62" s="8"/>
      <c r="D62" s="1"/>
      <c r="E62" s="1"/>
      <c r="F62" s="42" t="str">
        <f t="shared" si="0"/>
        <v/>
      </c>
      <c r="G62" s="42" t="str">
        <f t="shared" si="1"/>
        <v/>
      </c>
      <c r="H62" s="42" t="str">
        <f t="shared" si="2"/>
        <v/>
      </c>
      <c r="I62" s="42" t="str">
        <f t="shared" si="3"/>
        <v/>
      </c>
    </row>
    <row r="63" spans="1:9" ht="16.5" thickTop="1" thickBot="1">
      <c r="A63" s="8"/>
      <c r="B63" s="42"/>
      <c r="C63" s="8"/>
      <c r="D63" s="1"/>
      <c r="E63" s="1"/>
      <c r="F63" s="42" t="str">
        <f t="shared" si="0"/>
        <v/>
      </c>
      <c r="G63" s="42" t="str">
        <f t="shared" si="1"/>
        <v/>
      </c>
      <c r="H63" s="42" t="str">
        <f t="shared" si="2"/>
        <v/>
      </c>
      <c r="I63" s="42" t="str">
        <f t="shared" si="3"/>
        <v/>
      </c>
    </row>
    <row r="64" spans="1:9" ht="16.5" thickTop="1" thickBot="1">
      <c r="A64" s="8"/>
      <c r="B64" s="42"/>
      <c r="C64" s="8"/>
      <c r="D64" s="1"/>
      <c r="E64" s="1"/>
      <c r="F64" s="42" t="str">
        <f t="shared" si="0"/>
        <v/>
      </c>
      <c r="G64" s="42" t="str">
        <f t="shared" si="1"/>
        <v/>
      </c>
      <c r="H64" s="42" t="str">
        <f t="shared" si="2"/>
        <v/>
      </c>
      <c r="I64" s="42" t="str">
        <f t="shared" si="3"/>
        <v/>
      </c>
    </row>
    <row r="65" spans="1:9" ht="16.5" thickTop="1" thickBot="1">
      <c r="A65" s="8"/>
      <c r="B65" s="42"/>
      <c r="C65" s="8"/>
      <c r="D65" s="1"/>
      <c r="E65" s="1"/>
      <c r="F65" s="42" t="str">
        <f t="shared" si="0"/>
        <v/>
      </c>
      <c r="G65" s="42" t="str">
        <f t="shared" si="1"/>
        <v/>
      </c>
      <c r="H65" s="42" t="str">
        <f t="shared" si="2"/>
        <v/>
      </c>
      <c r="I65" s="42" t="str">
        <f t="shared" si="3"/>
        <v/>
      </c>
    </row>
    <row r="66" spans="1:9" ht="16.5" thickTop="1" thickBot="1">
      <c r="A66" s="8"/>
      <c r="B66" s="42"/>
      <c r="C66" s="8"/>
      <c r="D66" s="1"/>
      <c r="E66" s="1"/>
      <c r="F66" s="42" t="str">
        <f t="shared" si="0"/>
        <v/>
      </c>
      <c r="G66" s="42" t="str">
        <f t="shared" si="1"/>
        <v/>
      </c>
      <c r="H66" s="42" t="str">
        <f t="shared" si="2"/>
        <v/>
      </c>
      <c r="I66" s="42" t="str">
        <f t="shared" si="3"/>
        <v/>
      </c>
    </row>
    <row r="67" spans="1:9" ht="16.5" thickTop="1" thickBot="1">
      <c r="A67" s="8"/>
      <c r="B67" s="42"/>
      <c r="C67" s="8"/>
      <c r="D67" s="1"/>
      <c r="E67" s="1"/>
      <c r="F67" s="42" t="str">
        <f t="shared" si="0"/>
        <v/>
      </c>
      <c r="G67" s="42" t="str">
        <f t="shared" si="1"/>
        <v/>
      </c>
      <c r="H67" s="42" t="str">
        <f t="shared" si="2"/>
        <v/>
      </c>
      <c r="I67" s="42" t="str">
        <f t="shared" si="3"/>
        <v/>
      </c>
    </row>
    <row r="68" spans="1:9" ht="16.5" thickTop="1" thickBot="1">
      <c r="A68" s="8"/>
      <c r="B68" s="42"/>
      <c r="C68" s="8"/>
      <c r="D68" s="1"/>
      <c r="E68" s="1"/>
      <c r="F68" s="42" t="str">
        <f t="shared" si="0"/>
        <v/>
      </c>
      <c r="G68" s="42" t="str">
        <f t="shared" si="1"/>
        <v/>
      </c>
      <c r="H68" s="42" t="str">
        <f t="shared" si="2"/>
        <v/>
      </c>
      <c r="I68" s="42" t="str">
        <f t="shared" si="3"/>
        <v/>
      </c>
    </row>
    <row r="69" spans="1:9" ht="16.5" thickTop="1" thickBot="1">
      <c r="A69" s="8"/>
      <c r="B69" s="42"/>
      <c r="C69" s="8"/>
      <c r="D69" s="1"/>
      <c r="E69" s="1"/>
      <c r="F69" s="42" t="str">
        <f t="shared" si="0"/>
        <v/>
      </c>
      <c r="G69" s="42" t="str">
        <f t="shared" si="1"/>
        <v/>
      </c>
      <c r="H69" s="42" t="str">
        <f t="shared" si="2"/>
        <v/>
      </c>
      <c r="I69" s="42" t="str">
        <f t="shared" si="3"/>
        <v/>
      </c>
    </row>
    <row r="70" spans="1:9" ht="16.5" thickTop="1" thickBot="1">
      <c r="A70" s="8"/>
      <c r="B70" s="42"/>
      <c r="C70" s="8"/>
      <c r="D70" s="1"/>
      <c r="E70" s="1"/>
      <c r="F70" s="42" t="str">
        <f t="shared" si="0"/>
        <v/>
      </c>
      <c r="G70" s="42" t="str">
        <f t="shared" si="1"/>
        <v/>
      </c>
      <c r="H70" s="42" t="str">
        <f t="shared" si="2"/>
        <v/>
      </c>
      <c r="I70" s="42" t="str">
        <f t="shared" si="3"/>
        <v/>
      </c>
    </row>
    <row r="71" spans="1:9" ht="16.5" thickTop="1" thickBot="1">
      <c r="A71" s="8"/>
      <c r="B71" s="42"/>
      <c r="C71" s="8"/>
      <c r="D71" s="1"/>
      <c r="E71" s="1"/>
      <c r="F71" s="42" t="str">
        <f t="shared" si="0"/>
        <v/>
      </c>
      <c r="G71" s="42" t="str">
        <f t="shared" si="1"/>
        <v/>
      </c>
      <c r="H71" s="42" t="str">
        <f t="shared" si="2"/>
        <v/>
      </c>
      <c r="I71" s="42" t="str">
        <f t="shared" si="3"/>
        <v/>
      </c>
    </row>
    <row r="72" spans="1:9" ht="16.5" thickTop="1" thickBot="1">
      <c r="A72" s="8"/>
      <c r="B72" s="42"/>
      <c r="C72" s="8"/>
      <c r="D72" s="1"/>
      <c r="E72" s="1"/>
      <c r="F72" s="42" t="str">
        <f t="shared" si="0"/>
        <v/>
      </c>
      <c r="G72" s="42" t="str">
        <f t="shared" si="1"/>
        <v/>
      </c>
      <c r="H72" s="42" t="str">
        <f t="shared" si="2"/>
        <v/>
      </c>
      <c r="I72" s="42" t="str">
        <f t="shared" si="3"/>
        <v/>
      </c>
    </row>
    <row r="73" spans="1:9" ht="16.5" thickTop="1" thickBot="1">
      <c r="A73" s="8"/>
      <c r="B73" s="42"/>
      <c r="C73" s="8"/>
      <c r="D73" s="1"/>
      <c r="E73" s="1"/>
      <c r="F73" s="42" t="str">
        <f t="shared" si="0"/>
        <v/>
      </c>
      <c r="G73" s="42" t="str">
        <f t="shared" si="1"/>
        <v/>
      </c>
      <c r="H73" s="42" t="str">
        <f t="shared" si="2"/>
        <v/>
      </c>
      <c r="I73" s="42" t="str">
        <f t="shared" si="3"/>
        <v/>
      </c>
    </row>
    <row r="74" spans="1:9" ht="16.5" thickTop="1" thickBot="1">
      <c r="A74" s="8"/>
      <c r="B74" s="42"/>
      <c r="C74" s="8"/>
      <c r="D74" s="1"/>
      <c r="E74" s="1"/>
      <c r="F74" s="42" t="str">
        <f t="shared" si="0"/>
        <v/>
      </c>
      <c r="G74" s="42" t="str">
        <f t="shared" si="1"/>
        <v/>
      </c>
      <c r="H74" s="42" t="str">
        <f t="shared" si="2"/>
        <v/>
      </c>
      <c r="I74" s="42" t="str">
        <f t="shared" si="3"/>
        <v/>
      </c>
    </row>
    <row r="75" spans="1:9" ht="16.5" thickTop="1" thickBot="1">
      <c r="A75" s="8"/>
      <c r="B75" s="42"/>
      <c r="C75" s="8"/>
      <c r="D75" s="1"/>
      <c r="E75" s="1"/>
      <c r="F75" s="42" t="str">
        <f t="shared" si="0"/>
        <v/>
      </c>
      <c r="G75" s="42" t="str">
        <f t="shared" si="1"/>
        <v/>
      </c>
      <c r="H75" s="42" t="str">
        <f t="shared" si="2"/>
        <v/>
      </c>
      <c r="I75" s="42" t="str">
        <f t="shared" si="3"/>
        <v/>
      </c>
    </row>
    <row r="76" spans="1:9" ht="16.5" thickTop="1" thickBot="1">
      <c r="A76" s="8"/>
      <c r="B76" s="42"/>
      <c r="C76" s="8"/>
      <c r="D76" s="1"/>
      <c r="E76" s="1"/>
      <c r="F76" s="42" t="str">
        <f t="shared" si="0"/>
        <v/>
      </c>
      <c r="G76" s="42" t="str">
        <f t="shared" si="1"/>
        <v/>
      </c>
      <c r="H76" s="42" t="str">
        <f t="shared" si="2"/>
        <v/>
      </c>
      <c r="I76" s="42" t="str">
        <f t="shared" si="3"/>
        <v/>
      </c>
    </row>
    <row r="77" spans="1:9" ht="16.5" thickTop="1" thickBot="1">
      <c r="A77" s="8"/>
      <c r="B77" s="42"/>
      <c r="C77" s="8"/>
      <c r="D77" s="1"/>
      <c r="E77" s="1"/>
      <c r="F77" s="42" t="str">
        <f t="shared" ref="F77:F140" si="4">IF(AND(ISBLANK($C77),ISBLANK($A77),NOT(ISBLANK($B77))),$B77,"")</f>
        <v/>
      </c>
      <c r="G77" s="42" t="str">
        <f t="shared" ref="G77:G140" si="5">IF(AND(ISBLANK($C77),$A77="X",NOT(ISBLANK($B77))),$B77,"")</f>
        <v/>
      </c>
      <c r="H77" s="42" t="str">
        <f t="shared" ref="H77:H140" si="6">IF(AND($C77="D",ISBLANK($A77),NOT(ISBLANK($B77))),$B77,"")</f>
        <v/>
      </c>
      <c r="I77" s="42" t="str">
        <f t="shared" ref="I77:I140" si="7">IF(AND($C77="D",$A77="X",NOT(ISBLANK($B77))),$B77,"")</f>
        <v/>
      </c>
    </row>
    <row r="78" spans="1:9" ht="16.5" thickTop="1" thickBot="1">
      <c r="A78" s="8"/>
      <c r="B78" s="42"/>
      <c r="C78" s="8"/>
      <c r="D78" s="1"/>
      <c r="E78" s="1"/>
      <c r="F78" s="42" t="str">
        <f t="shared" si="4"/>
        <v/>
      </c>
      <c r="G78" s="42" t="str">
        <f t="shared" si="5"/>
        <v/>
      </c>
      <c r="H78" s="42" t="str">
        <f t="shared" si="6"/>
        <v/>
      </c>
      <c r="I78" s="42" t="str">
        <f t="shared" si="7"/>
        <v/>
      </c>
    </row>
    <row r="79" spans="1:9" ht="16.5" thickTop="1" thickBot="1">
      <c r="A79" s="8"/>
      <c r="B79" s="42"/>
      <c r="C79" s="8"/>
      <c r="D79" s="1"/>
      <c r="E79" s="1"/>
      <c r="F79" s="42" t="str">
        <f t="shared" si="4"/>
        <v/>
      </c>
      <c r="G79" s="42" t="str">
        <f t="shared" si="5"/>
        <v/>
      </c>
      <c r="H79" s="42" t="str">
        <f t="shared" si="6"/>
        <v/>
      </c>
      <c r="I79" s="42" t="str">
        <f t="shared" si="7"/>
        <v/>
      </c>
    </row>
    <row r="80" spans="1:9" ht="16.5" thickTop="1" thickBot="1">
      <c r="A80" s="8"/>
      <c r="B80" s="42"/>
      <c r="C80" s="8"/>
      <c r="D80" s="1"/>
      <c r="E80" s="1"/>
      <c r="F80" s="42" t="str">
        <f t="shared" si="4"/>
        <v/>
      </c>
      <c r="G80" s="42" t="str">
        <f t="shared" si="5"/>
        <v/>
      </c>
      <c r="H80" s="42" t="str">
        <f t="shared" si="6"/>
        <v/>
      </c>
      <c r="I80" s="42" t="str">
        <f t="shared" si="7"/>
        <v/>
      </c>
    </row>
    <row r="81" spans="1:9" ht="16.5" thickTop="1" thickBot="1">
      <c r="A81" s="8"/>
      <c r="B81" s="42"/>
      <c r="C81" s="8"/>
      <c r="D81" s="1"/>
      <c r="E81" s="1"/>
      <c r="F81" s="42" t="str">
        <f t="shared" si="4"/>
        <v/>
      </c>
      <c r="G81" s="42" t="str">
        <f t="shared" si="5"/>
        <v/>
      </c>
      <c r="H81" s="42" t="str">
        <f t="shared" si="6"/>
        <v/>
      </c>
      <c r="I81" s="42" t="str">
        <f t="shared" si="7"/>
        <v/>
      </c>
    </row>
    <row r="82" spans="1:9" ht="16.5" thickTop="1" thickBot="1">
      <c r="A82" s="8"/>
      <c r="B82" s="42"/>
      <c r="C82" s="8"/>
      <c r="D82" s="1"/>
      <c r="E82" s="1"/>
      <c r="F82" s="42" t="str">
        <f t="shared" si="4"/>
        <v/>
      </c>
      <c r="G82" s="42" t="str">
        <f t="shared" si="5"/>
        <v/>
      </c>
      <c r="H82" s="42" t="str">
        <f t="shared" si="6"/>
        <v/>
      </c>
      <c r="I82" s="42" t="str">
        <f t="shared" si="7"/>
        <v/>
      </c>
    </row>
    <row r="83" spans="1:9" ht="16.5" thickTop="1" thickBot="1">
      <c r="A83" s="8"/>
      <c r="B83" s="42"/>
      <c r="C83" s="8"/>
      <c r="D83" s="1"/>
      <c r="E83" s="1"/>
      <c r="F83" s="42" t="str">
        <f t="shared" si="4"/>
        <v/>
      </c>
      <c r="G83" s="42" t="str">
        <f t="shared" si="5"/>
        <v/>
      </c>
      <c r="H83" s="42" t="str">
        <f t="shared" si="6"/>
        <v/>
      </c>
      <c r="I83" s="42" t="str">
        <f t="shared" si="7"/>
        <v/>
      </c>
    </row>
    <row r="84" spans="1:9" ht="16.5" thickTop="1" thickBot="1">
      <c r="A84" s="8"/>
      <c r="B84" s="42"/>
      <c r="C84" s="8"/>
      <c r="D84" s="1"/>
      <c r="E84" s="1"/>
      <c r="F84" s="42" t="str">
        <f t="shared" si="4"/>
        <v/>
      </c>
      <c r="G84" s="42" t="str">
        <f t="shared" si="5"/>
        <v/>
      </c>
      <c r="H84" s="42" t="str">
        <f t="shared" si="6"/>
        <v/>
      </c>
      <c r="I84" s="42" t="str">
        <f t="shared" si="7"/>
        <v/>
      </c>
    </row>
    <row r="85" spans="1:9" ht="16.5" thickTop="1" thickBot="1">
      <c r="A85" s="8"/>
      <c r="B85" s="42"/>
      <c r="C85" s="8"/>
      <c r="D85" s="1"/>
      <c r="E85" s="1"/>
      <c r="F85" s="42" t="str">
        <f t="shared" si="4"/>
        <v/>
      </c>
      <c r="G85" s="42" t="str">
        <f t="shared" si="5"/>
        <v/>
      </c>
      <c r="H85" s="42" t="str">
        <f t="shared" si="6"/>
        <v/>
      </c>
      <c r="I85" s="42" t="str">
        <f t="shared" si="7"/>
        <v/>
      </c>
    </row>
    <row r="86" spans="1:9" ht="16.5" thickTop="1" thickBot="1">
      <c r="A86" s="8"/>
      <c r="B86" s="42"/>
      <c r="C86" s="8"/>
      <c r="D86" s="1"/>
      <c r="E86" s="1"/>
      <c r="F86" s="42" t="str">
        <f t="shared" si="4"/>
        <v/>
      </c>
      <c r="G86" s="42" t="str">
        <f t="shared" si="5"/>
        <v/>
      </c>
      <c r="H86" s="42" t="str">
        <f t="shared" si="6"/>
        <v/>
      </c>
      <c r="I86" s="42" t="str">
        <f t="shared" si="7"/>
        <v/>
      </c>
    </row>
    <row r="87" spans="1:9" ht="16.5" thickTop="1" thickBot="1">
      <c r="A87" s="8"/>
      <c r="B87" s="42"/>
      <c r="C87" s="8"/>
      <c r="D87" s="1"/>
      <c r="E87" s="1"/>
      <c r="F87" s="42" t="str">
        <f t="shared" si="4"/>
        <v/>
      </c>
      <c r="G87" s="42" t="str">
        <f t="shared" si="5"/>
        <v/>
      </c>
      <c r="H87" s="42" t="str">
        <f t="shared" si="6"/>
        <v/>
      </c>
      <c r="I87" s="42" t="str">
        <f t="shared" si="7"/>
        <v/>
      </c>
    </row>
    <row r="88" spans="1:9" ht="16.5" thickTop="1" thickBot="1">
      <c r="A88" s="8"/>
      <c r="B88" s="42"/>
      <c r="C88" s="8"/>
      <c r="D88" s="1"/>
      <c r="E88" s="1"/>
      <c r="F88" s="42" t="str">
        <f t="shared" si="4"/>
        <v/>
      </c>
      <c r="G88" s="42" t="str">
        <f t="shared" si="5"/>
        <v/>
      </c>
      <c r="H88" s="42" t="str">
        <f t="shared" si="6"/>
        <v/>
      </c>
      <c r="I88" s="42" t="str">
        <f t="shared" si="7"/>
        <v/>
      </c>
    </row>
    <row r="89" spans="1:9" ht="16.5" thickTop="1" thickBot="1">
      <c r="A89" s="8"/>
      <c r="B89" s="42"/>
      <c r="C89" s="8"/>
      <c r="D89" s="1"/>
      <c r="E89" s="1"/>
      <c r="F89" s="42" t="str">
        <f t="shared" si="4"/>
        <v/>
      </c>
      <c r="G89" s="42" t="str">
        <f t="shared" si="5"/>
        <v/>
      </c>
      <c r="H89" s="42" t="str">
        <f t="shared" si="6"/>
        <v/>
      </c>
      <c r="I89" s="42" t="str">
        <f t="shared" si="7"/>
        <v/>
      </c>
    </row>
    <row r="90" spans="1:9" ht="16.5" thickTop="1" thickBot="1">
      <c r="A90" s="8"/>
      <c r="B90" s="42"/>
      <c r="C90" s="8"/>
      <c r="D90" s="1"/>
      <c r="E90" s="1"/>
      <c r="F90" s="42" t="str">
        <f t="shared" si="4"/>
        <v/>
      </c>
      <c r="G90" s="42" t="str">
        <f t="shared" si="5"/>
        <v/>
      </c>
      <c r="H90" s="42" t="str">
        <f t="shared" si="6"/>
        <v/>
      </c>
      <c r="I90" s="42" t="str">
        <f t="shared" si="7"/>
        <v/>
      </c>
    </row>
    <row r="91" spans="1:9" ht="16.5" thickTop="1" thickBot="1">
      <c r="A91" s="8"/>
      <c r="B91" s="42"/>
      <c r="C91" s="8"/>
      <c r="D91" s="1"/>
      <c r="E91" s="1"/>
      <c r="F91" s="42" t="str">
        <f t="shared" si="4"/>
        <v/>
      </c>
      <c r="G91" s="42" t="str">
        <f t="shared" si="5"/>
        <v/>
      </c>
      <c r="H91" s="42" t="str">
        <f t="shared" si="6"/>
        <v/>
      </c>
      <c r="I91" s="42" t="str">
        <f t="shared" si="7"/>
        <v/>
      </c>
    </row>
    <row r="92" spans="1:9" ht="16.5" thickTop="1" thickBot="1">
      <c r="A92" s="8"/>
      <c r="B92" s="42"/>
      <c r="C92" s="8"/>
      <c r="D92" s="1"/>
      <c r="E92" s="1"/>
      <c r="F92" s="42" t="str">
        <f t="shared" si="4"/>
        <v/>
      </c>
      <c r="G92" s="42" t="str">
        <f t="shared" si="5"/>
        <v/>
      </c>
      <c r="H92" s="42" t="str">
        <f t="shared" si="6"/>
        <v/>
      </c>
      <c r="I92" s="42" t="str">
        <f t="shared" si="7"/>
        <v/>
      </c>
    </row>
    <row r="93" spans="1:9" ht="16.5" thickTop="1" thickBot="1">
      <c r="A93" s="8"/>
      <c r="B93" s="42"/>
      <c r="C93" s="8"/>
      <c r="D93" s="1"/>
      <c r="E93" s="1"/>
      <c r="F93" s="42" t="str">
        <f t="shared" si="4"/>
        <v/>
      </c>
      <c r="G93" s="42" t="str">
        <f t="shared" si="5"/>
        <v/>
      </c>
      <c r="H93" s="42" t="str">
        <f t="shared" si="6"/>
        <v/>
      </c>
      <c r="I93" s="42" t="str">
        <f t="shared" si="7"/>
        <v/>
      </c>
    </row>
    <row r="94" spans="1:9" ht="16.5" thickTop="1" thickBot="1">
      <c r="A94" s="8"/>
      <c r="B94" s="42"/>
      <c r="C94" s="8"/>
      <c r="D94" s="1"/>
      <c r="E94" s="1"/>
      <c r="F94" s="42" t="str">
        <f t="shared" si="4"/>
        <v/>
      </c>
      <c r="G94" s="42" t="str">
        <f t="shared" si="5"/>
        <v/>
      </c>
      <c r="H94" s="42" t="str">
        <f t="shared" si="6"/>
        <v/>
      </c>
      <c r="I94" s="42" t="str">
        <f t="shared" si="7"/>
        <v/>
      </c>
    </row>
    <row r="95" spans="1:9" ht="16.5" thickTop="1" thickBot="1">
      <c r="A95" s="8"/>
      <c r="B95" s="42"/>
      <c r="C95" s="8"/>
      <c r="D95" s="1"/>
      <c r="E95" s="1"/>
      <c r="F95" s="42" t="str">
        <f t="shared" si="4"/>
        <v/>
      </c>
      <c r="G95" s="42" t="str">
        <f t="shared" si="5"/>
        <v/>
      </c>
      <c r="H95" s="42" t="str">
        <f t="shared" si="6"/>
        <v/>
      </c>
      <c r="I95" s="42" t="str">
        <f t="shared" si="7"/>
        <v/>
      </c>
    </row>
    <row r="96" spans="1:9" ht="16.5" thickTop="1" thickBot="1">
      <c r="A96" s="8"/>
      <c r="B96" s="42"/>
      <c r="C96" s="8"/>
      <c r="D96" s="1"/>
      <c r="E96" s="1"/>
      <c r="F96" s="42" t="str">
        <f t="shared" si="4"/>
        <v/>
      </c>
      <c r="G96" s="42" t="str">
        <f t="shared" si="5"/>
        <v/>
      </c>
      <c r="H96" s="42" t="str">
        <f t="shared" si="6"/>
        <v/>
      </c>
      <c r="I96" s="42" t="str">
        <f t="shared" si="7"/>
        <v/>
      </c>
    </row>
    <row r="97" spans="1:9" ht="16.5" thickTop="1" thickBot="1">
      <c r="A97" s="8"/>
      <c r="B97" s="42"/>
      <c r="C97" s="8"/>
      <c r="D97" s="1"/>
      <c r="E97" s="1"/>
      <c r="F97" s="42" t="str">
        <f t="shared" si="4"/>
        <v/>
      </c>
      <c r="G97" s="42" t="str">
        <f t="shared" si="5"/>
        <v/>
      </c>
      <c r="H97" s="42" t="str">
        <f t="shared" si="6"/>
        <v/>
      </c>
      <c r="I97" s="42" t="str">
        <f t="shared" si="7"/>
        <v/>
      </c>
    </row>
    <row r="98" spans="1:9" ht="16.5" thickTop="1" thickBot="1">
      <c r="A98" s="8"/>
      <c r="B98" s="42"/>
      <c r="C98" s="8"/>
      <c r="D98" s="1"/>
      <c r="E98" s="1"/>
      <c r="F98" s="42" t="str">
        <f t="shared" si="4"/>
        <v/>
      </c>
      <c r="G98" s="42" t="str">
        <f t="shared" si="5"/>
        <v/>
      </c>
      <c r="H98" s="42" t="str">
        <f t="shared" si="6"/>
        <v/>
      </c>
      <c r="I98" s="42" t="str">
        <f t="shared" si="7"/>
        <v/>
      </c>
    </row>
    <row r="99" spans="1:9" ht="16.5" thickTop="1" thickBot="1">
      <c r="A99" s="8"/>
      <c r="B99" s="42"/>
      <c r="C99" s="8"/>
      <c r="D99" s="1"/>
      <c r="E99" s="1"/>
      <c r="F99" s="42" t="str">
        <f t="shared" si="4"/>
        <v/>
      </c>
      <c r="G99" s="42" t="str">
        <f t="shared" si="5"/>
        <v/>
      </c>
      <c r="H99" s="42" t="str">
        <f t="shared" si="6"/>
        <v/>
      </c>
      <c r="I99" s="42" t="str">
        <f t="shared" si="7"/>
        <v/>
      </c>
    </row>
    <row r="100" spans="1:9" ht="16.5" thickTop="1" thickBot="1">
      <c r="A100" s="8"/>
      <c r="B100" s="42"/>
      <c r="C100" s="8"/>
      <c r="D100" s="1"/>
      <c r="E100" s="1"/>
      <c r="F100" s="42" t="str">
        <f t="shared" si="4"/>
        <v/>
      </c>
      <c r="G100" s="42" t="str">
        <f t="shared" si="5"/>
        <v/>
      </c>
      <c r="H100" s="42" t="str">
        <f t="shared" si="6"/>
        <v/>
      </c>
      <c r="I100" s="42" t="str">
        <f t="shared" si="7"/>
        <v/>
      </c>
    </row>
    <row r="101" spans="1:9" ht="16.5" thickTop="1" thickBot="1">
      <c r="A101" s="8"/>
      <c r="B101" s="42"/>
      <c r="C101" s="8"/>
      <c r="D101" s="1"/>
      <c r="E101" s="1"/>
      <c r="F101" s="42" t="str">
        <f t="shared" si="4"/>
        <v/>
      </c>
      <c r="G101" s="42" t="str">
        <f t="shared" si="5"/>
        <v/>
      </c>
      <c r="H101" s="42" t="str">
        <f t="shared" si="6"/>
        <v/>
      </c>
      <c r="I101" s="42" t="str">
        <f t="shared" si="7"/>
        <v/>
      </c>
    </row>
    <row r="102" spans="1:9" ht="16.5" thickTop="1" thickBot="1">
      <c r="A102" s="8"/>
      <c r="B102" s="42"/>
      <c r="C102" s="8"/>
      <c r="D102" s="1"/>
      <c r="E102" s="1"/>
      <c r="F102" s="42" t="str">
        <f t="shared" si="4"/>
        <v/>
      </c>
      <c r="G102" s="42" t="str">
        <f t="shared" si="5"/>
        <v/>
      </c>
      <c r="H102" s="42" t="str">
        <f t="shared" si="6"/>
        <v/>
      </c>
      <c r="I102" s="42" t="str">
        <f t="shared" si="7"/>
        <v/>
      </c>
    </row>
    <row r="103" spans="1:9" ht="16.5" thickTop="1" thickBot="1">
      <c r="A103" s="8"/>
      <c r="B103" s="42"/>
      <c r="C103" s="8"/>
      <c r="D103" s="1"/>
      <c r="E103" s="1"/>
      <c r="F103" s="42" t="str">
        <f t="shared" si="4"/>
        <v/>
      </c>
      <c r="G103" s="42" t="str">
        <f t="shared" si="5"/>
        <v/>
      </c>
      <c r="H103" s="42" t="str">
        <f t="shared" si="6"/>
        <v/>
      </c>
      <c r="I103" s="42" t="str">
        <f t="shared" si="7"/>
        <v/>
      </c>
    </row>
    <row r="104" spans="1:9" ht="16.5" thickTop="1" thickBot="1">
      <c r="A104" s="8"/>
      <c r="B104" s="42"/>
      <c r="C104" s="8"/>
      <c r="D104" s="1"/>
      <c r="E104" s="1"/>
      <c r="F104" s="42" t="str">
        <f t="shared" si="4"/>
        <v/>
      </c>
      <c r="G104" s="42" t="str">
        <f t="shared" si="5"/>
        <v/>
      </c>
      <c r="H104" s="42" t="str">
        <f t="shared" si="6"/>
        <v/>
      </c>
      <c r="I104" s="42" t="str">
        <f t="shared" si="7"/>
        <v/>
      </c>
    </row>
    <row r="105" spans="1:9" ht="16.5" thickTop="1" thickBot="1">
      <c r="A105" s="8"/>
      <c r="B105" s="42"/>
      <c r="C105" s="8"/>
      <c r="D105" s="1"/>
      <c r="E105" s="1"/>
      <c r="F105" s="42" t="str">
        <f t="shared" si="4"/>
        <v/>
      </c>
      <c r="G105" s="42" t="str">
        <f t="shared" si="5"/>
        <v/>
      </c>
      <c r="H105" s="42" t="str">
        <f t="shared" si="6"/>
        <v/>
      </c>
      <c r="I105" s="42" t="str">
        <f t="shared" si="7"/>
        <v/>
      </c>
    </row>
    <row r="106" spans="1:9" ht="16.5" thickTop="1" thickBot="1">
      <c r="A106" s="8"/>
      <c r="B106" s="42"/>
      <c r="C106" s="8"/>
      <c r="D106" s="1"/>
      <c r="E106" s="1"/>
      <c r="F106" s="42" t="str">
        <f t="shared" si="4"/>
        <v/>
      </c>
      <c r="G106" s="42" t="str">
        <f t="shared" si="5"/>
        <v/>
      </c>
      <c r="H106" s="42" t="str">
        <f t="shared" si="6"/>
        <v/>
      </c>
      <c r="I106" s="42" t="str">
        <f t="shared" si="7"/>
        <v/>
      </c>
    </row>
    <row r="107" spans="1:9" ht="16.5" thickTop="1" thickBot="1">
      <c r="A107" s="8"/>
      <c r="B107" s="42"/>
      <c r="C107" s="8"/>
      <c r="D107" s="1"/>
      <c r="E107" s="1"/>
      <c r="F107" s="42" t="str">
        <f t="shared" si="4"/>
        <v/>
      </c>
      <c r="G107" s="42" t="str">
        <f t="shared" si="5"/>
        <v/>
      </c>
      <c r="H107" s="42" t="str">
        <f t="shared" si="6"/>
        <v/>
      </c>
      <c r="I107" s="42" t="str">
        <f t="shared" si="7"/>
        <v/>
      </c>
    </row>
    <row r="108" spans="1:9" ht="16.5" thickTop="1" thickBot="1">
      <c r="A108" s="8"/>
      <c r="B108" s="42"/>
      <c r="C108" s="8"/>
      <c r="D108" s="1"/>
      <c r="E108" s="1"/>
      <c r="F108" s="42" t="str">
        <f t="shared" si="4"/>
        <v/>
      </c>
      <c r="G108" s="42" t="str">
        <f t="shared" si="5"/>
        <v/>
      </c>
      <c r="H108" s="42" t="str">
        <f t="shared" si="6"/>
        <v/>
      </c>
      <c r="I108" s="42" t="str">
        <f t="shared" si="7"/>
        <v/>
      </c>
    </row>
    <row r="109" spans="1:9" ht="16.5" thickTop="1" thickBot="1">
      <c r="A109" s="8"/>
      <c r="B109" s="42"/>
      <c r="C109" s="8"/>
      <c r="D109" s="1"/>
      <c r="E109" s="1"/>
      <c r="F109" s="42" t="str">
        <f t="shared" si="4"/>
        <v/>
      </c>
      <c r="G109" s="42" t="str">
        <f t="shared" si="5"/>
        <v/>
      </c>
      <c r="H109" s="42" t="str">
        <f t="shared" si="6"/>
        <v/>
      </c>
      <c r="I109" s="42" t="str">
        <f t="shared" si="7"/>
        <v/>
      </c>
    </row>
    <row r="110" spans="1:9" ht="16.5" thickTop="1" thickBot="1">
      <c r="A110" s="8"/>
      <c r="B110" s="42"/>
      <c r="C110" s="8"/>
      <c r="D110" s="1"/>
      <c r="E110" s="1"/>
      <c r="F110" s="42" t="str">
        <f t="shared" si="4"/>
        <v/>
      </c>
      <c r="G110" s="42" t="str">
        <f t="shared" si="5"/>
        <v/>
      </c>
      <c r="H110" s="42" t="str">
        <f t="shared" si="6"/>
        <v/>
      </c>
      <c r="I110" s="42" t="str">
        <f t="shared" si="7"/>
        <v/>
      </c>
    </row>
    <row r="111" spans="1:9" ht="16.5" thickTop="1" thickBot="1">
      <c r="A111" s="8"/>
      <c r="B111" s="42"/>
      <c r="C111" s="8"/>
      <c r="D111" s="1"/>
      <c r="E111" s="1"/>
      <c r="F111" s="42" t="str">
        <f t="shared" si="4"/>
        <v/>
      </c>
      <c r="G111" s="42" t="str">
        <f t="shared" si="5"/>
        <v/>
      </c>
      <c r="H111" s="42" t="str">
        <f t="shared" si="6"/>
        <v/>
      </c>
      <c r="I111" s="42" t="str">
        <f t="shared" si="7"/>
        <v/>
      </c>
    </row>
    <row r="112" spans="1:9" ht="16.5" thickTop="1" thickBot="1">
      <c r="A112" s="8"/>
      <c r="B112" s="42"/>
      <c r="C112" s="8"/>
      <c r="D112" s="1"/>
      <c r="E112" s="1"/>
      <c r="F112" s="42" t="str">
        <f t="shared" si="4"/>
        <v/>
      </c>
      <c r="G112" s="42" t="str">
        <f t="shared" si="5"/>
        <v/>
      </c>
      <c r="H112" s="42" t="str">
        <f t="shared" si="6"/>
        <v/>
      </c>
      <c r="I112" s="42" t="str">
        <f t="shared" si="7"/>
        <v/>
      </c>
    </row>
    <row r="113" spans="1:9" ht="16.5" thickTop="1" thickBot="1">
      <c r="A113" s="8"/>
      <c r="B113" s="42"/>
      <c r="C113" s="8"/>
      <c r="D113" s="1"/>
      <c r="E113" s="1"/>
      <c r="F113" s="42" t="str">
        <f t="shared" si="4"/>
        <v/>
      </c>
      <c r="G113" s="42" t="str">
        <f t="shared" si="5"/>
        <v/>
      </c>
      <c r="H113" s="42" t="str">
        <f t="shared" si="6"/>
        <v/>
      </c>
      <c r="I113" s="42" t="str">
        <f t="shared" si="7"/>
        <v/>
      </c>
    </row>
    <row r="114" spans="1:9" ht="16.5" thickTop="1" thickBot="1">
      <c r="A114" s="8"/>
      <c r="B114" s="42"/>
      <c r="C114" s="8"/>
      <c r="D114" s="1"/>
      <c r="E114" s="1"/>
      <c r="F114" s="42" t="str">
        <f t="shared" si="4"/>
        <v/>
      </c>
      <c r="G114" s="42" t="str">
        <f t="shared" si="5"/>
        <v/>
      </c>
      <c r="H114" s="42" t="str">
        <f t="shared" si="6"/>
        <v/>
      </c>
      <c r="I114" s="42" t="str">
        <f t="shared" si="7"/>
        <v/>
      </c>
    </row>
    <row r="115" spans="1:9" ht="16.5" thickTop="1" thickBot="1">
      <c r="A115" s="8"/>
      <c r="B115" s="42"/>
      <c r="C115" s="8"/>
      <c r="D115" s="1"/>
      <c r="E115" s="1"/>
      <c r="F115" s="42" t="str">
        <f t="shared" si="4"/>
        <v/>
      </c>
      <c r="G115" s="42" t="str">
        <f t="shared" si="5"/>
        <v/>
      </c>
      <c r="H115" s="42" t="str">
        <f t="shared" si="6"/>
        <v/>
      </c>
      <c r="I115" s="42" t="str">
        <f t="shared" si="7"/>
        <v/>
      </c>
    </row>
    <row r="116" spans="1:9" ht="16.5" thickTop="1" thickBot="1">
      <c r="A116" s="8"/>
      <c r="B116" s="42"/>
      <c r="C116" s="8"/>
      <c r="D116" s="1"/>
      <c r="E116" s="1"/>
      <c r="F116" s="42" t="str">
        <f t="shared" si="4"/>
        <v/>
      </c>
      <c r="G116" s="42" t="str">
        <f t="shared" si="5"/>
        <v/>
      </c>
      <c r="H116" s="42" t="str">
        <f t="shared" si="6"/>
        <v/>
      </c>
      <c r="I116" s="42" t="str">
        <f t="shared" si="7"/>
        <v/>
      </c>
    </row>
    <row r="117" spans="1:9" ht="16.5" thickTop="1" thickBot="1">
      <c r="A117" s="8"/>
      <c r="B117" s="42"/>
      <c r="C117" s="8"/>
      <c r="D117" s="1"/>
      <c r="E117" s="1"/>
      <c r="F117" s="42" t="str">
        <f t="shared" si="4"/>
        <v/>
      </c>
      <c r="G117" s="42" t="str">
        <f t="shared" si="5"/>
        <v/>
      </c>
      <c r="H117" s="42" t="str">
        <f t="shared" si="6"/>
        <v/>
      </c>
      <c r="I117" s="42" t="str">
        <f t="shared" si="7"/>
        <v/>
      </c>
    </row>
    <row r="118" spans="1:9" ht="16.5" thickTop="1" thickBot="1">
      <c r="A118" s="8"/>
      <c r="B118" s="42"/>
      <c r="C118" s="8"/>
      <c r="D118" s="1"/>
      <c r="E118" s="1"/>
      <c r="F118" s="42" t="str">
        <f t="shared" si="4"/>
        <v/>
      </c>
      <c r="G118" s="42" t="str">
        <f t="shared" si="5"/>
        <v/>
      </c>
      <c r="H118" s="42" t="str">
        <f t="shared" si="6"/>
        <v/>
      </c>
      <c r="I118" s="42" t="str">
        <f t="shared" si="7"/>
        <v/>
      </c>
    </row>
    <row r="119" spans="1:9" ht="16.5" thickTop="1" thickBot="1">
      <c r="A119" s="8"/>
      <c r="B119" s="42"/>
      <c r="C119" s="8"/>
      <c r="D119" s="1"/>
      <c r="E119" s="1"/>
      <c r="F119" s="42" t="str">
        <f t="shared" si="4"/>
        <v/>
      </c>
      <c r="G119" s="42" t="str">
        <f t="shared" si="5"/>
        <v/>
      </c>
      <c r="H119" s="42" t="str">
        <f t="shared" si="6"/>
        <v/>
      </c>
      <c r="I119" s="42" t="str">
        <f t="shared" si="7"/>
        <v/>
      </c>
    </row>
    <row r="120" spans="1:9" ht="16.5" thickTop="1" thickBot="1">
      <c r="A120" s="8"/>
      <c r="B120" s="42"/>
      <c r="C120" s="8"/>
      <c r="D120" s="1"/>
      <c r="E120" s="1"/>
      <c r="F120" s="42" t="str">
        <f t="shared" si="4"/>
        <v/>
      </c>
      <c r="G120" s="42" t="str">
        <f t="shared" si="5"/>
        <v/>
      </c>
      <c r="H120" s="42" t="str">
        <f t="shared" si="6"/>
        <v/>
      </c>
      <c r="I120" s="42" t="str">
        <f t="shared" si="7"/>
        <v/>
      </c>
    </row>
    <row r="121" spans="1:9" ht="16.5" thickTop="1" thickBot="1">
      <c r="A121" s="8"/>
      <c r="B121" s="42"/>
      <c r="C121" s="8"/>
      <c r="D121" s="1"/>
      <c r="E121" s="1"/>
      <c r="F121" s="42" t="str">
        <f t="shared" si="4"/>
        <v/>
      </c>
      <c r="G121" s="42" t="str">
        <f t="shared" si="5"/>
        <v/>
      </c>
      <c r="H121" s="42" t="str">
        <f t="shared" si="6"/>
        <v/>
      </c>
      <c r="I121" s="42" t="str">
        <f t="shared" si="7"/>
        <v/>
      </c>
    </row>
    <row r="122" spans="1:9" ht="16.5" thickTop="1" thickBot="1">
      <c r="A122" s="8"/>
      <c r="B122" s="42"/>
      <c r="C122" s="8"/>
      <c r="D122" s="1"/>
      <c r="E122" s="1"/>
      <c r="F122" s="42" t="str">
        <f t="shared" si="4"/>
        <v/>
      </c>
      <c r="G122" s="42" t="str">
        <f t="shared" si="5"/>
        <v/>
      </c>
      <c r="H122" s="42" t="str">
        <f t="shared" si="6"/>
        <v/>
      </c>
      <c r="I122" s="42" t="str">
        <f t="shared" si="7"/>
        <v/>
      </c>
    </row>
    <row r="123" spans="1:9" ht="16.5" thickTop="1" thickBot="1">
      <c r="A123" s="8"/>
      <c r="B123" s="42"/>
      <c r="C123" s="8"/>
      <c r="D123" s="1"/>
      <c r="E123" s="1"/>
      <c r="F123" s="42" t="str">
        <f t="shared" si="4"/>
        <v/>
      </c>
      <c r="G123" s="42" t="str">
        <f t="shared" si="5"/>
        <v/>
      </c>
      <c r="H123" s="42" t="str">
        <f t="shared" si="6"/>
        <v/>
      </c>
      <c r="I123" s="42" t="str">
        <f t="shared" si="7"/>
        <v/>
      </c>
    </row>
    <row r="124" spans="1:9" ht="16.5" thickTop="1" thickBot="1">
      <c r="A124" s="8"/>
      <c r="B124" s="42"/>
      <c r="C124" s="8"/>
      <c r="D124" s="1"/>
      <c r="E124" s="1"/>
      <c r="F124" s="42" t="str">
        <f t="shared" si="4"/>
        <v/>
      </c>
      <c r="G124" s="42" t="str">
        <f t="shared" si="5"/>
        <v/>
      </c>
      <c r="H124" s="42" t="str">
        <f t="shared" si="6"/>
        <v/>
      </c>
      <c r="I124" s="42" t="str">
        <f t="shared" si="7"/>
        <v/>
      </c>
    </row>
    <row r="125" spans="1:9" ht="16.5" thickTop="1" thickBot="1">
      <c r="A125" s="8"/>
      <c r="B125" s="42"/>
      <c r="C125" s="8"/>
      <c r="D125" s="1"/>
      <c r="E125" s="1"/>
      <c r="F125" s="42" t="str">
        <f t="shared" si="4"/>
        <v/>
      </c>
      <c r="G125" s="42" t="str">
        <f t="shared" si="5"/>
        <v/>
      </c>
      <c r="H125" s="42" t="str">
        <f t="shared" si="6"/>
        <v/>
      </c>
      <c r="I125" s="42" t="str">
        <f t="shared" si="7"/>
        <v/>
      </c>
    </row>
    <row r="126" spans="1:9" ht="16.5" thickTop="1" thickBot="1">
      <c r="A126" s="8"/>
      <c r="B126" s="42"/>
      <c r="C126" s="8"/>
      <c r="D126" s="1"/>
      <c r="E126" s="1"/>
      <c r="F126" s="42" t="str">
        <f t="shared" si="4"/>
        <v/>
      </c>
      <c r="G126" s="42" t="str">
        <f t="shared" si="5"/>
        <v/>
      </c>
      <c r="H126" s="42" t="str">
        <f t="shared" si="6"/>
        <v/>
      </c>
      <c r="I126" s="42" t="str">
        <f t="shared" si="7"/>
        <v/>
      </c>
    </row>
    <row r="127" spans="1:9" ht="16.5" thickTop="1" thickBot="1">
      <c r="A127" s="8"/>
      <c r="B127" s="42"/>
      <c r="C127" s="8"/>
      <c r="D127" s="1"/>
      <c r="E127" s="1"/>
      <c r="F127" s="42" t="str">
        <f t="shared" si="4"/>
        <v/>
      </c>
      <c r="G127" s="42" t="str">
        <f t="shared" si="5"/>
        <v/>
      </c>
      <c r="H127" s="42" t="str">
        <f t="shared" si="6"/>
        <v/>
      </c>
      <c r="I127" s="42" t="str">
        <f t="shared" si="7"/>
        <v/>
      </c>
    </row>
    <row r="128" spans="1:9" ht="16.5" thickTop="1" thickBot="1">
      <c r="A128" s="8"/>
      <c r="B128" s="42"/>
      <c r="C128" s="8"/>
      <c r="D128" s="1"/>
      <c r="E128" s="1"/>
      <c r="F128" s="42" t="str">
        <f t="shared" si="4"/>
        <v/>
      </c>
      <c r="G128" s="42" t="str">
        <f t="shared" si="5"/>
        <v/>
      </c>
      <c r="H128" s="42" t="str">
        <f t="shared" si="6"/>
        <v/>
      </c>
      <c r="I128" s="42" t="str">
        <f t="shared" si="7"/>
        <v/>
      </c>
    </row>
    <row r="129" spans="1:9" ht="16.5" thickTop="1" thickBot="1">
      <c r="A129" s="8"/>
      <c r="B129" s="42"/>
      <c r="C129" s="8"/>
      <c r="D129" s="1"/>
      <c r="E129" s="1"/>
      <c r="F129" s="42" t="str">
        <f t="shared" si="4"/>
        <v/>
      </c>
      <c r="G129" s="42" t="str">
        <f t="shared" si="5"/>
        <v/>
      </c>
      <c r="H129" s="42" t="str">
        <f t="shared" si="6"/>
        <v/>
      </c>
      <c r="I129" s="42" t="str">
        <f t="shared" si="7"/>
        <v/>
      </c>
    </row>
    <row r="130" spans="1:9" ht="16.5" thickTop="1" thickBot="1">
      <c r="A130" s="8"/>
      <c r="B130" s="42"/>
      <c r="C130" s="8"/>
      <c r="D130" s="1"/>
      <c r="E130" s="1"/>
      <c r="F130" s="42" t="str">
        <f t="shared" si="4"/>
        <v/>
      </c>
      <c r="G130" s="42" t="str">
        <f t="shared" si="5"/>
        <v/>
      </c>
      <c r="H130" s="42" t="str">
        <f t="shared" si="6"/>
        <v/>
      </c>
      <c r="I130" s="42" t="str">
        <f t="shared" si="7"/>
        <v/>
      </c>
    </row>
    <row r="131" spans="1:9" ht="16.5" thickTop="1" thickBot="1">
      <c r="A131" s="8"/>
      <c r="B131" s="42"/>
      <c r="C131" s="8"/>
      <c r="D131" s="1"/>
      <c r="E131" s="1"/>
      <c r="F131" s="42" t="str">
        <f t="shared" si="4"/>
        <v/>
      </c>
      <c r="G131" s="42" t="str">
        <f t="shared" si="5"/>
        <v/>
      </c>
      <c r="H131" s="42" t="str">
        <f t="shared" si="6"/>
        <v/>
      </c>
      <c r="I131" s="42" t="str">
        <f t="shared" si="7"/>
        <v/>
      </c>
    </row>
    <row r="132" spans="1:9" ht="16.5" thickTop="1" thickBot="1">
      <c r="A132" s="8"/>
      <c r="B132" s="42"/>
      <c r="C132" s="8"/>
      <c r="D132" s="1"/>
      <c r="E132" s="1"/>
      <c r="F132" s="42" t="str">
        <f t="shared" si="4"/>
        <v/>
      </c>
      <c r="G132" s="42" t="str">
        <f t="shared" si="5"/>
        <v/>
      </c>
      <c r="H132" s="42" t="str">
        <f t="shared" si="6"/>
        <v/>
      </c>
      <c r="I132" s="42" t="str">
        <f t="shared" si="7"/>
        <v/>
      </c>
    </row>
    <row r="133" spans="1:9" ht="16.5" thickTop="1" thickBot="1">
      <c r="A133" s="8"/>
      <c r="B133" s="42"/>
      <c r="C133" s="8"/>
      <c r="D133" s="1"/>
      <c r="E133" s="1"/>
      <c r="F133" s="42" t="str">
        <f t="shared" si="4"/>
        <v/>
      </c>
      <c r="G133" s="42" t="str">
        <f t="shared" si="5"/>
        <v/>
      </c>
      <c r="H133" s="42" t="str">
        <f t="shared" si="6"/>
        <v/>
      </c>
      <c r="I133" s="42" t="str">
        <f t="shared" si="7"/>
        <v/>
      </c>
    </row>
    <row r="134" spans="1:9" ht="16.5" thickTop="1" thickBot="1">
      <c r="A134" s="8"/>
      <c r="B134" s="42"/>
      <c r="C134" s="8"/>
      <c r="D134" s="1"/>
      <c r="E134" s="1"/>
      <c r="F134" s="42" t="str">
        <f t="shared" si="4"/>
        <v/>
      </c>
      <c r="G134" s="42" t="str">
        <f t="shared" si="5"/>
        <v/>
      </c>
      <c r="H134" s="42" t="str">
        <f t="shared" si="6"/>
        <v/>
      </c>
      <c r="I134" s="42" t="str">
        <f t="shared" si="7"/>
        <v/>
      </c>
    </row>
    <row r="135" spans="1:9" ht="16.5" thickTop="1" thickBot="1">
      <c r="A135" s="8"/>
      <c r="B135" s="42"/>
      <c r="C135" s="8"/>
      <c r="D135" s="1"/>
      <c r="E135" s="1"/>
      <c r="F135" s="42" t="str">
        <f t="shared" si="4"/>
        <v/>
      </c>
      <c r="G135" s="42" t="str">
        <f t="shared" si="5"/>
        <v/>
      </c>
      <c r="H135" s="42" t="str">
        <f t="shared" si="6"/>
        <v/>
      </c>
      <c r="I135" s="42" t="str">
        <f t="shared" si="7"/>
        <v/>
      </c>
    </row>
    <row r="136" spans="1:9" ht="16.5" thickTop="1" thickBot="1">
      <c r="A136" s="8"/>
      <c r="B136" s="42"/>
      <c r="C136" s="8"/>
      <c r="D136" s="1"/>
      <c r="E136" s="1"/>
      <c r="F136" s="42" t="str">
        <f t="shared" si="4"/>
        <v/>
      </c>
      <c r="G136" s="42" t="str">
        <f t="shared" si="5"/>
        <v/>
      </c>
      <c r="H136" s="42" t="str">
        <f t="shared" si="6"/>
        <v/>
      </c>
      <c r="I136" s="42" t="str">
        <f t="shared" si="7"/>
        <v/>
      </c>
    </row>
    <row r="137" spans="1:9" ht="16.5" thickTop="1" thickBot="1">
      <c r="A137" s="8"/>
      <c r="B137" s="42"/>
      <c r="C137" s="8"/>
      <c r="D137" s="1"/>
      <c r="E137" s="1"/>
      <c r="F137" s="42" t="str">
        <f t="shared" si="4"/>
        <v/>
      </c>
      <c r="G137" s="42" t="str">
        <f t="shared" si="5"/>
        <v/>
      </c>
      <c r="H137" s="42" t="str">
        <f t="shared" si="6"/>
        <v/>
      </c>
      <c r="I137" s="42" t="str">
        <f t="shared" si="7"/>
        <v/>
      </c>
    </row>
    <row r="138" spans="1:9" ht="16.5" thickTop="1" thickBot="1">
      <c r="A138" s="8"/>
      <c r="B138" s="42"/>
      <c r="C138" s="8"/>
      <c r="D138" s="1"/>
      <c r="E138" s="1"/>
      <c r="F138" s="42" t="str">
        <f t="shared" si="4"/>
        <v/>
      </c>
      <c r="G138" s="42" t="str">
        <f t="shared" si="5"/>
        <v/>
      </c>
      <c r="H138" s="42" t="str">
        <f t="shared" si="6"/>
        <v/>
      </c>
      <c r="I138" s="42" t="str">
        <f t="shared" si="7"/>
        <v/>
      </c>
    </row>
    <row r="139" spans="1:9" ht="16.5" thickTop="1" thickBot="1">
      <c r="A139" s="8"/>
      <c r="B139" s="42"/>
      <c r="C139" s="8"/>
      <c r="D139" s="1"/>
      <c r="E139" s="1"/>
      <c r="F139" s="42" t="str">
        <f t="shared" si="4"/>
        <v/>
      </c>
      <c r="G139" s="42" t="str">
        <f t="shared" si="5"/>
        <v/>
      </c>
      <c r="H139" s="42" t="str">
        <f t="shared" si="6"/>
        <v/>
      </c>
      <c r="I139" s="42" t="str">
        <f t="shared" si="7"/>
        <v/>
      </c>
    </row>
    <row r="140" spans="1:9" ht="16.5" thickTop="1" thickBot="1">
      <c r="A140" s="8"/>
      <c r="B140" s="42"/>
      <c r="C140" s="8"/>
      <c r="D140" s="1"/>
      <c r="E140" s="1"/>
      <c r="F140" s="42" t="str">
        <f t="shared" si="4"/>
        <v/>
      </c>
      <c r="G140" s="42" t="str">
        <f t="shared" si="5"/>
        <v/>
      </c>
      <c r="H140" s="42" t="str">
        <f t="shared" si="6"/>
        <v/>
      </c>
      <c r="I140" s="42" t="str">
        <f t="shared" si="7"/>
        <v/>
      </c>
    </row>
    <row r="141" spans="1:9" ht="16.5" thickTop="1" thickBot="1">
      <c r="A141" s="8"/>
      <c r="B141" s="42"/>
      <c r="C141" s="8"/>
      <c r="D141" s="1"/>
      <c r="E141" s="1"/>
      <c r="F141" s="42" t="str">
        <f t="shared" ref="F141:F204" si="8">IF(AND(ISBLANK($C141),ISBLANK($A141),NOT(ISBLANK($B141))),$B141,"")</f>
        <v/>
      </c>
      <c r="G141" s="42" t="str">
        <f t="shared" ref="G141:G204" si="9">IF(AND(ISBLANK($C141),$A141="X",NOT(ISBLANK($B141))),$B141,"")</f>
        <v/>
      </c>
      <c r="H141" s="42" t="str">
        <f t="shared" ref="H141:H204" si="10">IF(AND($C141="D",ISBLANK($A141),NOT(ISBLANK($B141))),$B141,"")</f>
        <v/>
      </c>
      <c r="I141" s="42" t="str">
        <f t="shared" ref="I141:I204" si="11">IF(AND($C141="D",$A141="X",NOT(ISBLANK($B141))),$B141,"")</f>
        <v/>
      </c>
    </row>
    <row r="142" spans="1:9" ht="16.5" thickTop="1" thickBot="1">
      <c r="A142" s="8"/>
      <c r="B142" s="42"/>
      <c r="C142" s="8"/>
      <c r="D142" s="1"/>
      <c r="E142" s="1"/>
      <c r="F142" s="42" t="str">
        <f t="shared" si="8"/>
        <v/>
      </c>
      <c r="G142" s="42" t="str">
        <f t="shared" si="9"/>
        <v/>
      </c>
      <c r="H142" s="42" t="str">
        <f t="shared" si="10"/>
        <v/>
      </c>
      <c r="I142" s="42" t="str">
        <f t="shared" si="11"/>
        <v/>
      </c>
    </row>
    <row r="143" spans="1:9" ht="16.5" thickTop="1" thickBot="1">
      <c r="A143" s="8"/>
      <c r="B143" s="42"/>
      <c r="C143" s="8"/>
      <c r="D143" s="1"/>
      <c r="E143" s="1"/>
      <c r="F143" s="42" t="str">
        <f t="shared" si="8"/>
        <v/>
      </c>
      <c r="G143" s="42" t="str">
        <f t="shared" si="9"/>
        <v/>
      </c>
      <c r="H143" s="42" t="str">
        <f t="shared" si="10"/>
        <v/>
      </c>
      <c r="I143" s="42" t="str">
        <f t="shared" si="11"/>
        <v/>
      </c>
    </row>
    <row r="144" spans="1:9" ht="16.5" thickTop="1" thickBot="1">
      <c r="A144" s="8"/>
      <c r="B144" s="42"/>
      <c r="C144" s="8"/>
      <c r="D144" s="1"/>
      <c r="E144" s="1"/>
      <c r="F144" s="42" t="str">
        <f t="shared" si="8"/>
        <v/>
      </c>
      <c r="G144" s="42" t="str">
        <f t="shared" si="9"/>
        <v/>
      </c>
      <c r="H144" s="42" t="str">
        <f t="shared" si="10"/>
        <v/>
      </c>
      <c r="I144" s="42" t="str">
        <f t="shared" si="11"/>
        <v/>
      </c>
    </row>
    <row r="145" spans="1:9" ht="16.5" thickTop="1" thickBot="1">
      <c r="A145" s="8"/>
      <c r="B145" s="42"/>
      <c r="C145" s="8"/>
      <c r="D145" s="1"/>
      <c r="E145" s="1"/>
      <c r="F145" s="42" t="str">
        <f t="shared" si="8"/>
        <v/>
      </c>
      <c r="G145" s="42" t="str">
        <f t="shared" si="9"/>
        <v/>
      </c>
      <c r="H145" s="42" t="str">
        <f t="shared" si="10"/>
        <v/>
      </c>
      <c r="I145" s="42" t="str">
        <f t="shared" si="11"/>
        <v/>
      </c>
    </row>
    <row r="146" spans="1:9" ht="16.5" thickTop="1" thickBot="1">
      <c r="A146" s="8"/>
      <c r="B146" s="42"/>
      <c r="C146" s="8"/>
      <c r="D146" s="1"/>
      <c r="E146" s="1"/>
      <c r="F146" s="42" t="str">
        <f t="shared" si="8"/>
        <v/>
      </c>
      <c r="G146" s="42" t="str">
        <f t="shared" si="9"/>
        <v/>
      </c>
      <c r="H146" s="42" t="str">
        <f t="shared" si="10"/>
        <v/>
      </c>
      <c r="I146" s="42" t="str">
        <f t="shared" si="11"/>
        <v/>
      </c>
    </row>
    <row r="147" spans="1:9" ht="16.5" thickTop="1" thickBot="1">
      <c r="A147" s="8"/>
      <c r="B147" s="42"/>
      <c r="C147" s="8"/>
      <c r="D147" s="1"/>
      <c r="E147" s="1"/>
      <c r="F147" s="42" t="str">
        <f t="shared" si="8"/>
        <v/>
      </c>
      <c r="G147" s="42" t="str">
        <f t="shared" si="9"/>
        <v/>
      </c>
      <c r="H147" s="42" t="str">
        <f t="shared" si="10"/>
        <v/>
      </c>
      <c r="I147" s="42" t="str">
        <f t="shared" si="11"/>
        <v/>
      </c>
    </row>
    <row r="148" spans="1:9" ht="16.5" thickTop="1" thickBot="1">
      <c r="A148" s="8"/>
      <c r="B148" s="42"/>
      <c r="C148" s="8"/>
      <c r="D148" s="1"/>
      <c r="E148" s="1"/>
      <c r="F148" s="42" t="str">
        <f t="shared" si="8"/>
        <v/>
      </c>
      <c r="G148" s="42" t="str">
        <f t="shared" si="9"/>
        <v/>
      </c>
      <c r="H148" s="42" t="str">
        <f t="shared" si="10"/>
        <v/>
      </c>
      <c r="I148" s="42" t="str">
        <f t="shared" si="11"/>
        <v/>
      </c>
    </row>
    <row r="149" spans="1:9" ht="16.5" thickTop="1" thickBot="1">
      <c r="A149" s="8"/>
      <c r="B149" s="42"/>
      <c r="C149" s="8"/>
      <c r="D149" s="1"/>
      <c r="E149" s="1"/>
      <c r="F149" s="42" t="str">
        <f t="shared" si="8"/>
        <v/>
      </c>
      <c r="G149" s="42" t="str">
        <f t="shared" si="9"/>
        <v/>
      </c>
      <c r="H149" s="42" t="str">
        <f t="shared" si="10"/>
        <v/>
      </c>
      <c r="I149" s="42" t="str">
        <f t="shared" si="11"/>
        <v/>
      </c>
    </row>
    <row r="150" spans="1:9" ht="16.5" thickTop="1" thickBot="1">
      <c r="A150" s="8"/>
      <c r="B150" s="42"/>
      <c r="C150" s="8"/>
      <c r="D150" s="1"/>
      <c r="E150" s="1"/>
      <c r="F150" s="42" t="str">
        <f t="shared" si="8"/>
        <v/>
      </c>
      <c r="G150" s="42" t="str">
        <f t="shared" si="9"/>
        <v/>
      </c>
      <c r="H150" s="42" t="str">
        <f t="shared" si="10"/>
        <v/>
      </c>
      <c r="I150" s="42" t="str">
        <f t="shared" si="11"/>
        <v/>
      </c>
    </row>
    <row r="151" spans="1:9" ht="16.5" thickTop="1" thickBot="1">
      <c r="A151" s="8"/>
      <c r="B151" s="42"/>
      <c r="C151" s="8"/>
      <c r="D151" s="1"/>
      <c r="E151" s="1"/>
      <c r="F151" s="42" t="str">
        <f t="shared" si="8"/>
        <v/>
      </c>
      <c r="G151" s="42" t="str">
        <f t="shared" si="9"/>
        <v/>
      </c>
      <c r="H151" s="42" t="str">
        <f t="shared" si="10"/>
        <v/>
      </c>
      <c r="I151" s="42" t="str">
        <f t="shared" si="11"/>
        <v/>
      </c>
    </row>
    <row r="152" spans="1:9" ht="16.5" thickTop="1" thickBot="1">
      <c r="A152" s="8"/>
      <c r="B152" s="42"/>
      <c r="C152" s="8"/>
      <c r="D152" s="1"/>
      <c r="E152" s="1"/>
      <c r="F152" s="42" t="str">
        <f t="shared" si="8"/>
        <v/>
      </c>
      <c r="G152" s="42" t="str">
        <f t="shared" si="9"/>
        <v/>
      </c>
      <c r="H152" s="42" t="str">
        <f t="shared" si="10"/>
        <v/>
      </c>
      <c r="I152" s="42" t="str">
        <f t="shared" si="11"/>
        <v/>
      </c>
    </row>
    <row r="153" spans="1:9" ht="16.5" thickTop="1" thickBot="1">
      <c r="A153" s="8"/>
      <c r="B153" s="42"/>
      <c r="C153" s="8"/>
      <c r="D153" s="1"/>
      <c r="E153" s="1"/>
      <c r="F153" s="42" t="str">
        <f t="shared" si="8"/>
        <v/>
      </c>
      <c r="G153" s="42" t="str">
        <f t="shared" si="9"/>
        <v/>
      </c>
      <c r="H153" s="42" t="str">
        <f t="shared" si="10"/>
        <v/>
      </c>
      <c r="I153" s="42" t="str">
        <f t="shared" si="11"/>
        <v/>
      </c>
    </row>
    <row r="154" spans="1:9" ht="16.5" thickTop="1" thickBot="1">
      <c r="A154" s="8"/>
      <c r="B154" s="42"/>
      <c r="C154" s="8"/>
      <c r="D154" s="1"/>
      <c r="E154" s="1"/>
      <c r="F154" s="42" t="str">
        <f t="shared" si="8"/>
        <v/>
      </c>
      <c r="G154" s="42" t="str">
        <f t="shared" si="9"/>
        <v/>
      </c>
      <c r="H154" s="42" t="str">
        <f t="shared" si="10"/>
        <v/>
      </c>
      <c r="I154" s="42" t="str">
        <f t="shared" si="11"/>
        <v/>
      </c>
    </row>
    <row r="155" spans="1:9" ht="16.5" thickTop="1" thickBot="1">
      <c r="A155" s="8"/>
      <c r="B155" s="42"/>
      <c r="C155" s="8"/>
      <c r="D155" s="1"/>
      <c r="E155" s="1"/>
      <c r="F155" s="42" t="str">
        <f t="shared" si="8"/>
        <v/>
      </c>
      <c r="G155" s="42" t="str">
        <f t="shared" si="9"/>
        <v/>
      </c>
      <c r="H155" s="42" t="str">
        <f t="shared" si="10"/>
        <v/>
      </c>
      <c r="I155" s="42" t="str">
        <f t="shared" si="11"/>
        <v/>
      </c>
    </row>
    <row r="156" spans="1:9" ht="16.5" thickTop="1" thickBot="1">
      <c r="A156" s="8"/>
      <c r="B156" s="42"/>
      <c r="C156" s="8"/>
      <c r="D156" s="1"/>
      <c r="E156" s="1"/>
      <c r="F156" s="42" t="str">
        <f t="shared" si="8"/>
        <v/>
      </c>
      <c r="G156" s="42" t="str">
        <f t="shared" si="9"/>
        <v/>
      </c>
      <c r="H156" s="42" t="str">
        <f t="shared" si="10"/>
        <v/>
      </c>
      <c r="I156" s="42" t="str">
        <f t="shared" si="11"/>
        <v/>
      </c>
    </row>
    <row r="157" spans="1:9" ht="16.5" thickTop="1" thickBot="1">
      <c r="A157" s="8"/>
      <c r="B157" s="42"/>
      <c r="C157" s="8"/>
      <c r="D157" s="1"/>
      <c r="E157" s="1"/>
      <c r="F157" s="42" t="str">
        <f t="shared" si="8"/>
        <v/>
      </c>
      <c r="G157" s="42" t="str">
        <f t="shared" si="9"/>
        <v/>
      </c>
      <c r="H157" s="42" t="str">
        <f t="shared" si="10"/>
        <v/>
      </c>
      <c r="I157" s="42" t="str">
        <f t="shared" si="11"/>
        <v/>
      </c>
    </row>
    <row r="158" spans="1:9" ht="16.5" thickTop="1" thickBot="1">
      <c r="A158" s="8"/>
      <c r="B158" s="42"/>
      <c r="C158" s="8"/>
      <c r="D158" s="1"/>
      <c r="E158" s="1"/>
      <c r="F158" s="42" t="str">
        <f t="shared" si="8"/>
        <v/>
      </c>
      <c r="G158" s="42" t="str">
        <f t="shared" si="9"/>
        <v/>
      </c>
      <c r="H158" s="42" t="str">
        <f t="shared" si="10"/>
        <v/>
      </c>
      <c r="I158" s="42" t="str">
        <f t="shared" si="11"/>
        <v/>
      </c>
    </row>
    <row r="159" spans="1:9" ht="16.5" thickTop="1" thickBot="1">
      <c r="A159" s="8"/>
      <c r="B159" s="42"/>
      <c r="C159" s="8"/>
      <c r="D159" s="1"/>
      <c r="E159" s="1"/>
      <c r="F159" s="42" t="str">
        <f t="shared" si="8"/>
        <v/>
      </c>
      <c r="G159" s="42" t="str">
        <f t="shared" si="9"/>
        <v/>
      </c>
      <c r="H159" s="42" t="str">
        <f t="shared" si="10"/>
        <v/>
      </c>
      <c r="I159" s="42" t="str">
        <f t="shared" si="11"/>
        <v/>
      </c>
    </row>
    <row r="160" spans="1:9" ht="16.5" thickTop="1" thickBot="1">
      <c r="A160" s="8"/>
      <c r="B160" s="42"/>
      <c r="C160" s="8"/>
      <c r="D160" s="1"/>
      <c r="E160" s="1"/>
      <c r="F160" s="42" t="str">
        <f t="shared" si="8"/>
        <v/>
      </c>
      <c r="G160" s="42" t="str">
        <f t="shared" si="9"/>
        <v/>
      </c>
      <c r="H160" s="42" t="str">
        <f t="shared" si="10"/>
        <v/>
      </c>
      <c r="I160" s="42" t="str">
        <f t="shared" si="11"/>
        <v/>
      </c>
    </row>
    <row r="161" spans="1:9" ht="16.5" thickTop="1" thickBot="1">
      <c r="A161" s="8"/>
      <c r="B161" s="42"/>
      <c r="C161" s="8"/>
      <c r="D161" s="1"/>
      <c r="E161" s="1"/>
      <c r="F161" s="42" t="str">
        <f t="shared" si="8"/>
        <v/>
      </c>
      <c r="G161" s="42" t="str">
        <f t="shared" si="9"/>
        <v/>
      </c>
      <c r="H161" s="42" t="str">
        <f t="shared" si="10"/>
        <v/>
      </c>
      <c r="I161" s="42" t="str">
        <f t="shared" si="11"/>
        <v/>
      </c>
    </row>
    <row r="162" spans="1:9" ht="16.5" thickTop="1" thickBot="1">
      <c r="A162" s="8"/>
      <c r="B162" s="42"/>
      <c r="C162" s="8"/>
      <c r="D162" s="1"/>
      <c r="E162" s="1"/>
      <c r="F162" s="42" t="str">
        <f t="shared" si="8"/>
        <v/>
      </c>
      <c r="G162" s="42" t="str">
        <f t="shared" si="9"/>
        <v/>
      </c>
      <c r="H162" s="42" t="str">
        <f t="shared" si="10"/>
        <v/>
      </c>
      <c r="I162" s="42" t="str">
        <f t="shared" si="11"/>
        <v/>
      </c>
    </row>
    <row r="163" spans="1:9" ht="16.5" thickTop="1" thickBot="1">
      <c r="A163" s="8"/>
      <c r="B163" s="42"/>
      <c r="C163" s="8"/>
      <c r="D163" s="1"/>
      <c r="E163" s="1"/>
      <c r="F163" s="42" t="str">
        <f t="shared" si="8"/>
        <v/>
      </c>
      <c r="G163" s="42" t="str">
        <f t="shared" si="9"/>
        <v/>
      </c>
      <c r="H163" s="42" t="str">
        <f t="shared" si="10"/>
        <v/>
      </c>
      <c r="I163" s="42" t="str">
        <f t="shared" si="11"/>
        <v/>
      </c>
    </row>
    <row r="164" spans="1:9" ht="16.5" thickTop="1" thickBot="1">
      <c r="A164" s="8"/>
      <c r="B164" s="42"/>
      <c r="C164" s="8"/>
      <c r="D164" s="1"/>
      <c r="E164" s="1"/>
      <c r="F164" s="42" t="str">
        <f t="shared" si="8"/>
        <v/>
      </c>
      <c r="G164" s="42" t="str">
        <f t="shared" si="9"/>
        <v/>
      </c>
      <c r="H164" s="42" t="str">
        <f t="shared" si="10"/>
        <v/>
      </c>
      <c r="I164" s="42" t="str">
        <f t="shared" si="11"/>
        <v/>
      </c>
    </row>
    <row r="165" spans="1:9" ht="16.5" thickTop="1" thickBot="1">
      <c r="A165" s="8"/>
      <c r="B165" s="42"/>
      <c r="C165" s="8"/>
      <c r="D165" s="1"/>
      <c r="E165" s="1"/>
      <c r="F165" s="42" t="str">
        <f t="shared" si="8"/>
        <v/>
      </c>
      <c r="G165" s="42" t="str">
        <f t="shared" si="9"/>
        <v/>
      </c>
      <c r="H165" s="42" t="str">
        <f t="shared" si="10"/>
        <v/>
      </c>
      <c r="I165" s="42" t="str">
        <f t="shared" si="11"/>
        <v/>
      </c>
    </row>
    <row r="166" spans="1:9" ht="16.5" thickTop="1" thickBot="1">
      <c r="A166" s="8"/>
      <c r="B166" s="42"/>
      <c r="C166" s="8"/>
      <c r="D166" s="1"/>
      <c r="E166" s="1"/>
      <c r="F166" s="42" t="str">
        <f t="shared" si="8"/>
        <v/>
      </c>
      <c r="G166" s="42" t="str">
        <f t="shared" si="9"/>
        <v/>
      </c>
      <c r="H166" s="42" t="str">
        <f t="shared" si="10"/>
        <v/>
      </c>
      <c r="I166" s="42" t="str">
        <f t="shared" si="11"/>
        <v/>
      </c>
    </row>
    <row r="167" spans="1:9" ht="16.5" thickTop="1" thickBot="1">
      <c r="A167" s="8"/>
      <c r="B167" s="42"/>
      <c r="C167" s="8"/>
      <c r="D167" s="1"/>
      <c r="E167" s="1"/>
      <c r="F167" s="42" t="str">
        <f t="shared" si="8"/>
        <v/>
      </c>
      <c r="G167" s="42" t="str">
        <f t="shared" si="9"/>
        <v/>
      </c>
      <c r="H167" s="42" t="str">
        <f t="shared" si="10"/>
        <v/>
      </c>
      <c r="I167" s="42" t="str">
        <f t="shared" si="11"/>
        <v/>
      </c>
    </row>
    <row r="168" spans="1:9" ht="16.5" thickTop="1" thickBot="1">
      <c r="A168" s="8"/>
      <c r="B168" s="42"/>
      <c r="C168" s="8"/>
      <c r="D168" s="1"/>
      <c r="E168" s="1"/>
      <c r="F168" s="42" t="str">
        <f t="shared" si="8"/>
        <v/>
      </c>
      <c r="G168" s="42" t="str">
        <f t="shared" si="9"/>
        <v/>
      </c>
      <c r="H168" s="42" t="str">
        <f t="shared" si="10"/>
        <v/>
      </c>
      <c r="I168" s="42" t="str">
        <f t="shared" si="11"/>
        <v/>
      </c>
    </row>
    <row r="169" spans="1:9" ht="16.5" thickTop="1" thickBot="1">
      <c r="A169" s="8"/>
      <c r="B169" s="42"/>
      <c r="C169" s="8"/>
      <c r="D169" s="1"/>
      <c r="E169" s="1"/>
      <c r="F169" s="42" t="str">
        <f t="shared" si="8"/>
        <v/>
      </c>
      <c r="G169" s="42" t="str">
        <f t="shared" si="9"/>
        <v/>
      </c>
      <c r="H169" s="42" t="str">
        <f t="shared" si="10"/>
        <v/>
      </c>
      <c r="I169" s="42" t="str">
        <f t="shared" si="11"/>
        <v/>
      </c>
    </row>
    <row r="170" spans="1:9" ht="16.5" thickTop="1" thickBot="1">
      <c r="A170" s="8"/>
      <c r="B170" s="42"/>
      <c r="C170" s="8"/>
      <c r="D170" s="1"/>
      <c r="E170" s="1"/>
      <c r="F170" s="42" t="str">
        <f t="shared" si="8"/>
        <v/>
      </c>
      <c r="G170" s="42" t="str">
        <f t="shared" si="9"/>
        <v/>
      </c>
      <c r="H170" s="42" t="str">
        <f t="shared" si="10"/>
        <v/>
      </c>
      <c r="I170" s="42" t="str">
        <f t="shared" si="11"/>
        <v/>
      </c>
    </row>
    <row r="171" spans="1:9" ht="16.5" thickTop="1" thickBot="1">
      <c r="A171" s="8"/>
      <c r="B171" s="42"/>
      <c r="C171" s="8"/>
      <c r="D171" s="1"/>
      <c r="E171" s="1"/>
      <c r="F171" s="42" t="str">
        <f t="shared" si="8"/>
        <v/>
      </c>
      <c r="G171" s="42" t="str">
        <f t="shared" si="9"/>
        <v/>
      </c>
      <c r="H171" s="42" t="str">
        <f t="shared" si="10"/>
        <v/>
      </c>
      <c r="I171" s="42" t="str">
        <f t="shared" si="11"/>
        <v/>
      </c>
    </row>
    <row r="172" spans="1:9" ht="16.5" thickTop="1" thickBot="1">
      <c r="A172" s="8"/>
      <c r="B172" s="42"/>
      <c r="C172" s="8"/>
      <c r="D172" s="1"/>
      <c r="E172" s="1"/>
      <c r="F172" s="42" t="str">
        <f t="shared" si="8"/>
        <v/>
      </c>
      <c r="G172" s="42" t="str">
        <f t="shared" si="9"/>
        <v/>
      </c>
      <c r="H172" s="42" t="str">
        <f t="shared" si="10"/>
        <v/>
      </c>
      <c r="I172" s="42" t="str">
        <f t="shared" si="11"/>
        <v/>
      </c>
    </row>
    <row r="173" spans="1:9" ht="16.5" thickTop="1" thickBot="1">
      <c r="A173" s="8"/>
      <c r="B173" s="42"/>
      <c r="C173" s="8"/>
      <c r="D173" s="1"/>
      <c r="E173" s="1"/>
      <c r="F173" s="42" t="str">
        <f t="shared" si="8"/>
        <v/>
      </c>
      <c r="G173" s="42" t="str">
        <f t="shared" si="9"/>
        <v/>
      </c>
      <c r="H173" s="42" t="str">
        <f t="shared" si="10"/>
        <v/>
      </c>
      <c r="I173" s="42" t="str">
        <f t="shared" si="11"/>
        <v/>
      </c>
    </row>
    <row r="174" spans="1:9" ht="16.5" thickTop="1" thickBot="1">
      <c r="A174" s="8"/>
      <c r="B174" s="42"/>
      <c r="C174" s="8"/>
      <c r="D174" s="1"/>
      <c r="E174" s="1"/>
      <c r="F174" s="42" t="str">
        <f t="shared" si="8"/>
        <v/>
      </c>
      <c r="G174" s="42" t="str">
        <f t="shared" si="9"/>
        <v/>
      </c>
      <c r="H174" s="42" t="str">
        <f t="shared" si="10"/>
        <v/>
      </c>
      <c r="I174" s="42" t="str">
        <f t="shared" si="11"/>
        <v/>
      </c>
    </row>
    <row r="175" spans="1:9" ht="16.5" thickTop="1" thickBot="1">
      <c r="A175" s="8"/>
      <c r="B175" s="42"/>
      <c r="C175" s="8"/>
      <c r="D175" s="1"/>
      <c r="E175" s="1"/>
      <c r="F175" s="42" t="str">
        <f t="shared" si="8"/>
        <v/>
      </c>
      <c r="G175" s="42" t="str">
        <f t="shared" si="9"/>
        <v/>
      </c>
      <c r="H175" s="42" t="str">
        <f t="shared" si="10"/>
        <v/>
      </c>
      <c r="I175" s="42" t="str">
        <f t="shared" si="11"/>
        <v/>
      </c>
    </row>
    <row r="176" spans="1:9" ht="16.5" thickTop="1" thickBot="1">
      <c r="A176" s="8"/>
      <c r="B176" s="42"/>
      <c r="C176" s="8"/>
      <c r="D176" s="1"/>
      <c r="E176" s="1"/>
      <c r="F176" s="42" t="str">
        <f t="shared" si="8"/>
        <v/>
      </c>
      <c r="G176" s="42" t="str">
        <f t="shared" si="9"/>
        <v/>
      </c>
      <c r="H176" s="42" t="str">
        <f t="shared" si="10"/>
        <v/>
      </c>
      <c r="I176" s="42" t="str">
        <f t="shared" si="11"/>
        <v/>
      </c>
    </row>
    <row r="177" spans="1:9" ht="16.5" thickTop="1" thickBot="1">
      <c r="A177" s="8"/>
      <c r="B177" s="42"/>
      <c r="C177" s="8"/>
      <c r="D177" s="1"/>
      <c r="E177" s="1"/>
      <c r="F177" s="42" t="str">
        <f t="shared" si="8"/>
        <v/>
      </c>
      <c r="G177" s="42" t="str">
        <f t="shared" si="9"/>
        <v/>
      </c>
      <c r="H177" s="42" t="str">
        <f t="shared" si="10"/>
        <v/>
      </c>
      <c r="I177" s="42" t="str">
        <f t="shared" si="11"/>
        <v/>
      </c>
    </row>
    <row r="178" spans="1:9" ht="16.5" thickTop="1" thickBot="1">
      <c r="A178" s="8"/>
      <c r="B178" s="42"/>
      <c r="C178" s="8"/>
      <c r="D178" s="1"/>
      <c r="E178" s="1"/>
      <c r="F178" s="42" t="str">
        <f t="shared" si="8"/>
        <v/>
      </c>
      <c r="G178" s="42" t="str">
        <f t="shared" si="9"/>
        <v/>
      </c>
      <c r="H178" s="42" t="str">
        <f t="shared" si="10"/>
        <v/>
      </c>
      <c r="I178" s="42" t="str">
        <f t="shared" si="11"/>
        <v/>
      </c>
    </row>
    <row r="179" spans="1:9" ht="16.5" thickTop="1" thickBot="1">
      <c r="A179" s="8"/>
      <c r="B179" s="42"/>
      <c r="C179" s="8"/>
      <c r="D179" s="1"/>
      <c r="E179" s="1"/>
      <c r="F179" s="42" t="str">
        <f t="shared" si="8"/>
        <v/>
      </c>
      <c r="G179" s="42" t="str">
        <f t="shared" si="9"/>
        <v/>
      </c>
      <c r="H179" s="42" t="str">
        <f t="shared" si="10"/>
        <v/>
      </c>
      <c r="I179" s="42" t="str">
        <f t="shared" si="11"/>
        <v/>
      </c>
    </row>
    <row r="180" spans="1:9" ht="16.5" thickTop="1" thickBot="1">
      <c r="A180" s="8"/>
      <c r="B180" s="42"/>
      <c r="C180" s="8"/>
      <c r="D180" s="1"/>
      <c r="E180" s="1"/>
      <c r="F180" s="42" t="str">
        <f t="shared" si="8"/>
        <v/>
      </c>
      <c r="G180" s="42" t="str">
        <f t="shared" si="9"/>
        <v/>
      </c>
      <c r="H180" s="42" t="str">
        <f t="shared" si="10"/>
        <v/>
      </c>
      <c r="I180" s="42" t="str">
        <f t="shared" si="11"/>
        <v/>
      </c>
    </row>
    <row r="181" spans="1:9" ht="16.5" thickTop="1" thickBot="1">
      <c r="A181" s="8"/>
      <c r="B181" s="42"/>
      <c r="C181" s="8"/>
      <c r="D181" s="1"/>
      <c r="E181" s="1"/>
      <c r="F181" s="42" t="str">
        <f t="shared" si="8"/>
        <v/>
      </c>
      <c r="G181" s="42" t="str">
        <f t="shared" si="9"/>
        <v/>
      </c>
      <c r="H181" s="42" t="str">
        <f t="shared" si="10"/>
        <v/>
      </c>
      <c r="I181" s="42" t="str">
        <f t="shared" si="11"/>
        <v/>
      </c>
    </row>
    <row r="182" spans="1:9" ht="16.5" thickTop="1" thickBot="1">
      <c r="A182" s="8"/>
      <c r="B182" s="42"/>
      <c r="C182" s="8"/>
      <c r="D182" s="1"/>
      <c r="E182" s="1"/>
      <c r="F182" s="42" t="str">
        <f t="shared" si="8"/>
        <v/>
      </c>
      <c r="G182" s="42" t="str">
        <f t="shared" si="9"/>
        <v/>
      </c>
      <c r="H182" s="42" t="str">
        <f t="shared" si="10"/>
        <v/>
      </c>
      <c r="I182" s="42" t="str">
        <f t="shared" si="11"/>
        <v/>
      </c>
    </row>
    <row r="183" spans="1:9" ht="16.5" thickTop="1" thickBot="1">
      <c r="A183" s="8"/>
      <c r="B183" s="42"/>
      <c r="C183" s="8"/>
      <c r="D183" s="1"/>
      <c r="E183" s="1"/>
      <c r="F183" s="42" t="str">
        <f t="shared" si="8"/>
        <v/>
      </c>
      <c r="G183" s="42" t="str">
        <f t="shared" si="9"/>
        <v/>
      </c>
      <c r="H183" s="42" t="str">
        <f t="shared" si="10"/>
        <v/>
      </c>
      <c r="I183" s="42" t="str">
        <f t="shared" si="11"/>
        <v/>
      </c>
    </row>
    <row r="184" spans="1:9" ht="16.5" thickTop="1" thickBot="1">
      <c r="A184" s="8"/>
      <c r="B184" s="42"/>
      <c r="C184" s="8"/>
      <c r="D184" s="1"/>
      <c r="E184" s="1"/>
      <c r="F184" s="42" t="str">
        <f t="shared" si="8"/>
        <v/>
      </c>
      <c r="G184" s="42" t="str">
        <f t="shared" si="9"/>
        <v/>
      </c>
      <c r="H184" s="42" t="str">
        <f t="shared" si="10"/>
        <v/>
      </c>
      <c r="I184" s="42" t="str">
        <f t="shared" si="11"/>
        <v/>
      </c>
    </row>
    <row r="185" spans="1:9" ht="16.5" thickTop="1" thickBot="1">
      <c r="A185" s="8"/>
      <c r="B185" s="42"/>
      <c r="C185" s="8"/>
      <c r="D185" s="1"/>
      <c r="E185" s="1"/>
      <c r="F185" s="42" t="str">
        <f t="shared" si="8"/>
        <v/>
      </c>
      <c r="G185" s="42" t="str">
        <f t="shared" si="9"/>
        <v/>
      </c>
      <c r="H185" s="42" t="str">
        <f t="shared" si="10"/>
        <v/>
      </c>
      <c r="I185" s="42" t="str">
        <f t="shared" si="11"/>
        <v/>
      </c>
    </row>
    <row r="186" spans="1:9" ht="16.5" thickTop="1" thickBot="1">
      <c r="A186" s="8"/>
      <c r="B186" s="42"/>
      <c r="C186" s="8"/>
      <c r="D186" s="1"/>
      <c r="E186" s="1"/>
      <c r="F186" s="42" t="str">
        <f t="shared" si="8"/>
        <v/>
      </c>
      <c r="G186" s="42" t="str">
        <f t="shared" si="9"/>
        <v/>
      </c>
      <c r="H186" s="42" t="str">
        <f t="shared" si="10"/>
        <v/>
      </c>
      <c r="I186" s="42" t="str">
        <f t="shared" si="11"/>
        <v/>
      </c>
    </row>
    <row r="187" spans="1:9" ht="16.5" thickTop="1" thickBot="1">
      <c r="A187" s="8"/>
      <c r="B187" s="42"/>
      <c r="C187" s="8"/>
      <c r="D187" s="1"/>
      <c r="E187" s="1"/>
      <c r="F187" s="42" t="str">
        <f t="shared" si="8"/>
        <v/>
      </c>
      <c r="G187" s="42" t="str">
        <f t="shared" si="9"/>
        <v/>
      </c>
      <c r="H187" s="42" t="str">
        <f t="shared" si="10"/>
        <v/>
      </c>
      <c r="I187" s="42" t="str">
        <f t="shared" si="11"/>
        <v/>
      </c>
    </row>
    <row r="188" spans="1:9" ht="16.5" thickTop="1" thickBot="1">
      <c r="A188" s="8"/>
      <c r="B188" s="42"/>
      <c r="C188" s="8"/>
      <c r="D188" s="1"/>
      <c r="E188" s="1"/>
      <c r="F188" s="42" t="str">
        <f t="shared" si="8"/>
        <v/>
      </c>
      <c r="G188" s="42" t="str">
        <f t="shared" si="9"/>
        <v/>
      </c>
      <c r="H188" s="42" t="str">
        <f t="shared" si="10"/>
        <v/>
      </c>
      <c r="I188" s="42" t="str">
        <f t="shared" si="11"/>
        <v/>
      </c>
    </row>
    <row r="189" spans="1:9" ht="16.5" thickTop="1" thickBot="1">
      <c r="A189" s="8"/>
      <c r="B189" s="42"/>
      <c r="C189" s="8"/>
      <c r="D189" s="1"/>
      <c r="E189" s="1"/>
      <c r="F189" s="42" t="str">
        <f t="shared" si="8"/>
        <v/>
      </c>
      <c r="G189" s="42" t="str">
        <f t="shared" si="9"/>
        <v/>
      </c>
      <c r="H189" s="42" t="str">
        <f t="shared" si="10"/>
        <v/>
      </c>
      <c r="I189" s="42" t="str">
        <f t="shared" si="11"/>
        <v/>
      </c>
    </row>
    <row r="190" spans="1:9" ht="16.5" thickTop="1" thickBot="1">
      <c r="A190" s="8"/>
      <c r="B190" s="42"/>
      <c r="C190" s="8"/>
      <c r="D190" s="1"/>
      <c r="E190" s="1"/>
      <c r="F190" s="42" t="str">
        <f t="shared" si="8"/>
        <v/>
      </c>
      <c r="G190" s="42" t="str">
        <f t="shared" si="9"/>
        <v/>
      </c>
      <c r="H190" s="42" t="str">
        <f t="shared" si="10"/>
        <v/>
      </c>
      <c r="I190" s="42" t="str">
        <f t="shared" si="11"/>
        <v/>
      </c>
    </row>
    <row r="191" spans="1:9" ht="16.5" thickTop="1" thickBot="1">
      <c r="A191" s="8"/>
      <c r="B191" s="42"/>
      <c r="C191" s="8"/>
      <c r="D191" s="1"/>
      <c r="E191" s="1"/>
      <c r="F191" s="42" t="str">
        <f t="shared" si="8"/>
        <v/>
      </c>
      <c r="G191" s="42" t="str">
        <f t="shared" si="9"/>
        <v/>
      </c>
      <c r="H191" s="42" t="str">
        <f t="shared" si="10"/>
        <v/>
      </c>
      <c r="I191" s="42" t="str">
        <f t="shared" si="11"/>
        <v/>
      </c>
    </row>
    <row r="192" spans="1:9" ht="16.5" thickTop="1" thickBot="1">
      <c r="A192" s="8"/>
      <c r="B192" s="42"/>
      <c r="C192" s="8"/>
      <c r="D192" s="1"/>
      <c r="E192" s="1"/>
      <c r="F192" s="42" t="str">
        <f t="shared" si="8"/>
        <v/>
      </c>
      <c r="G192" s="42" t="str">
        <f t="shared" si="9"/>
        <v/>
      </c>
      <c r="H192" s="42" t="str">
        <f t="shared" si="10"/>
        <v/>
      </c>
      <c r="I192" s="42" t="str">
        <f t="shared" si="11"/>
        <v/>
      </c>
    </row>
    <row r="193" spans="1:9" ht="16.5" thickTop="1" thickBot="1">
      <c r="A193" s="8"/>
      <c r="B193" s="42"/>
      <c r="C193" s="8"/>
      <c r="D193" s="1"/>
      <c r="E193" s="1"/>
      <c r="F193" s="42" t="str">
        <f t="shared" si="8"/>
        <v/>
      </c>
      <c r="G193" s="42" t="str">
        <f t="shared" si="9"/>
        <v/>
      </c>
      <c r="H193" s="42" t="str">
        <f t="shared" si="10"/>
        <v/>
      </c>
      <c r="I193" s="42" t="str">
        <f t="shared" si="11"/>
        <v/>
      </c>
    </row>
    <row r="194" spans="1:9" ht="16.5" thickTop="1" thickBot="1">
      <c r="A194" s="8"/>
      <c r="B194" s="42"/>
      <c r="C194" s="8"/>
      <c r="D194" s="1"/>
      <c r="E194" s="1"/>
      <c r="F194" s="42" t="str">
        <f t="shared" si="8"/>
        <v/>
      </c>
      <c r="G194" s="42" t="str">
        <f t="shared" si="9"/>
        <v/>
      </c>
      <c r="H194" s="42" t="str">
        <f t="shared" si="10"/>
        <v/>
      </c>
      <c r="I194" s="42" t="str">
        <f t="shared" si="11"/>
        <v/>
      </c>
    </row>
    <row r="195" spans="1:9" ht="16.5" thickTop="1" thickBot="1">
      <c r="A195" s="8"/>
      <c r="B195" s="42"/>
      <c r="C195" s="8"/>
      <c r="D195" s="1"/>
      <c r="E195" s="1"/>
      <c r="F195" s="42" t="str">
        <f t="shared" si="8"/>
        <v/>
      </c>
      <c r="G195" s="42" t="str">
        <f t="shared" si="9"/>
        <v/>
      </c>
      <c r="H195" s="42" t="str">
        <f t="shared" si="10"/>
        <v/>
      </c>
      <c r="I195" s="42" t="str">
        <f t="shared" si="11"/>
        <v/>
      </c>
    </row>
    <row r="196" spans="1:9" ht="16.5" thickTop="1" thickBot="1">
      <c r="A196" s="8"/>
      <c r="B196" s="42"/>
      <c r="C196" s="8"/>
      <c r="D196" s="1"/>
      <c r="E196" s="1"/>
      <c r="F196" s="42" t="str">
        <f t="shared" si="8"/>
        <v/>
      </c>
      <c r="G196" s="42" t="str">
        <f t="shared" si="9"/>
        <v/>
      </c>
      <c r="H196" s="42" t="str">
        <f t="shared" si="10"/>
        <v/>
      </c>
      <c r="I196" s="42" t="str">
        <f t="shared" si="11"/>
        <v/>
      </c>
    </row>
    <row r="197" spans="1:9" ht="16.5" thickTop="1" thickBot="1">
      <c r="A197" s="8"/>
      <c r="B197" s="42"/>
      <c r="C197" s="8"/>
      <c r="D197" s="1"/>
      <c r="E197" s="1"/>
      <c r="F197" s="42" t="str">
        <f t="shared" si="8"/>
        <v/>
      </c>
      <c r="G197" s="42" t="str">
        <f t="shared" si="9"/>
        <v/>
      </c>
      <c r="H197" s="42" t="str">
        <f t="shared" si="10"/>
        <v/>
      </c>
      <c r="I197" s="42" t="str">
        <f t="shared" si="11"/>
        <v/>
      </c>
    </row>
    <row r="198" spans="1:9" ht="16.5" thickTop="1" thickBot="1">
      <c r="A198" s="8"/>
      <c r="B198" s="42"/>
      <c r="C198" s="8"/>
      <c r="D198" s="1"/>
      <c r="E198" s="1"/>
      <c r="F198" s="42" t="str">
        <f t="shared" si="8"/>
        <v/>
      </c>
      <c r="G198" s="42" t="str">
        <f t="shared" si="9"/>
        <v/>
      </c>
      <c r="H198" s="42" t="str">
        <f t="shared" si="10"/>
        <v/>
      </c>
      <c r="I198" s="42" t="str">
        <f t="shared" si="11"/>
        <v/>
      </c>
    </row>
    <row r="199" spans="1:9" ht="16.5" thickTop="1" thickBot="1">
      <c r="A199" s="8"/>
      <c r="B199" s="42"/>
      <c r="C199" s="8"/>
      <c r="D199" s="1"/>
      <c r="E199" s="1"/>
      <c r="F199" s="42" t="str">
        <f t="shared" si="8"/>
        <v/>
      </c>
      <c r="G199" s="42" t="str">
        <f t="shared" si="9"/>
        <v/>
      </c>
      <c r="H199" s="42" t="str">
        <f t="shared" si="10"/>
        <v/>
      </c>
      <c r="I199" s="42" t="str">
        <f t="shared" si="11"/>
        <v/>
      </c>
    </row>
    <row r="200" spans="1:9" ht="16.5" thickTop="1" thickBot="1">
      <c r="A200" s="8"/>
      <c r="B200" s="42"/>
      <c r="C200" s="8"/>
      <c r="D200" s="1"/>
      <c r="E200" s="1"/>
      <c r="F200" s="42" t="str">
        <f t="shared" si="8"/>
        <v/>
      </c>
      <c r="G200" s="42" t="str">
        <f t="shared" si="9"/>
        <v/>
      </c>
      <c r="H200" s="42" t="str">
        <f t="shared" si="10"/>
        <v/>
      </c>
      <c r="I200" s="42" t="str">
        <f t="shared" si="11"/>
        <v/>
      </c>
    </row>
    <row r="201" spans="1:9" ht="16.5" thickTop="1" thickBot="1">
      <c r="A201" s="8"/>
      <c r="B201" s="42"/>
      <c r="C201" s="8"/>
      <c r="D201" s="1"/>
      <c r="E201" s="1"/>
      <c r="F201" s="42" t="str">
        <f t="shared" si="8"/>
        <v/>
      </c>
      <c r="G201" s="42" t="str">
        <f t="shared" si="9"/>
        <v/>
      </c>
      <c r="H201" s="42" t="str">
        <f t="shared" si="10"/>
        <v/>
      </c>
      <c r="I201" s="42" t="str">
        <f t="shared" si="11"/>
        <v/>
      </c>
    </row>
    <row r="202" spans="1:9" ht="16.5" thickTop="1" thickBot="1">
      <c r="A202" s="8"/>
      <c r="B202" s="42"/>
      <c r="C202" s="8"/>
      <c r="D202" s="1"/>
      <c r="E202" s="1"/>
      <c r="F202" s="42" t="str">
        <f t="shared" si="8"/>
        <v/>
      </c>
      <c r="G202" s="42" t="str">
        <f t="shared" si="9"/>
        <v/>
      </c>
      <c r="H202" s="42" t="str">
        <f t="shared" si="10"/>
        <v/>
      </c>
      <c r="I202" s="42" t="str">
        <f t="shared" si="11"/>
        <v/>
      </c>
    </row>
    <row r="203" spans="1:9" ht="16.5" thickTop="1" thickBot="1">
      <c r="A203" s="8"/>
      <c r="B203" s="42"/>
      <c r="C203" s="8"/>
      <c r="D203" s="1"/>
      <c r="E203" s="1"/>
      <c r="F203" s="42" t="str">
        <f t="shared" si="8"/>
        <v/>
      </c>
      <c r="G203" s="42" t="str">
        <f t="shared" si="9"/>
        <v/>
      </c>
      <c r="H203" s="42" t="str">
        <f t="shared" si="10"/>
        <v/>
      </c>
      <c r="I203" s="42" t="str">
        <f t="shared" si="11"/>
        <v/>
      </c>
    </row>
    <row r="204" spans="1:9" ht="16.5" thickTop="1" thickBot="1">
      <c r="A204" s="8"/>
      <c r="B204" s="42"/>
      <c r="C204" s="8"/>
      <c r="D204" s="1"/>
      <c r="E204" s="1"/>
      <c r="F204" s="42" t="str">
        <f t="shared" si="8"/>
        <v/>
      </c>
      <c r="G204" s="42" t="str">
        <f t="shared" si="9"/>
        <v/>
      </c>
      <c r="H204" s="42" t="str">
        <f t="shared" si="10"/>
        <v/>
      </c>
      <c r="I204" s="42" t="str">
        <f t="shared" si="11"/>
        <v/>
      </c>
    </row>
    <row r="205" spans="1:9" ht="16.5" thickTop="1" thickBot="1">
      <c r="A205" s="8"/>
      <c r="B205" s="42"/>
      <c r="C205" s="8"/>
      <c r="D205" s="1"/>
      <c r="E205" s="1"/>
      <c r="F205" s="42" t="str">
        <f t="shared" ref="F205:F268" si="12">IF(AND(ISBLANK($C205),ISBLANK($A205),NOT(ISBLANK($B205))),$B205,"")</f>
        <v/>
      </c>
      <c r="G205" s="42" t="str">
        <f t="shared" ref="G205:G268" si="13">IF(AND(ISBLANK($C205),$A205="X",NOT(ISBLANK($B205))),$B205,"")</f>
        <v/>
      </c>
      <c r="H205" s="42" t="str">
        <f t="shared" ref="H205:H268" si="14">IF(AND($C205="D",ISBLANK($A205),NOT(ISBLANK($B205))),$B205,"")</f>
        <v/>
      </c>
      <c r="I205" s="42" t="str">
        <f t="shared" ref="I205:I268" si="15">IF(AND($C205="D",$A205="X",NOT(ISBLANK($B205))),$B205,"")</f>
        <v/>
      </c>
    </row>
    <row r="206" spans="1:9" ht="16.5" thickTop="1" thickBot="1">
      <c r="A206" s="8"/>
      <c r="B206" s="42"/>
      <c r="C206" s="8"/>
      <c r="D206" s="1"/>
      <c r="E206" s="1"/>
      <c r="F206" s="42" t="str">
        <f t="shared" si="12"/>
        <v/>
      </c>
      <c r="G206" s="42" t="str">
        <f t="shared" si="13"/>
        <v/>
      </c>
      <c r="H206" s="42" t="str">
        <f t="shared" si="14"/>
        <v/>
      </c>
      <c r="I206" s="42" t="str">
        <f t="shared" si="15"/>
        <v/>
      </c>
    </row>
    <row r="207" spans="1:9" ht="16.5" thickTop="1" thickBot="1">
      <c r="A207" s="8"/>
      <c r="B207" s="42"/>
      <c r="C207" s="8"/>
      <c r="D207" s="1"/>
      <c r="E207" s="1"/>
      <c r="F207" s="42" t="str">
        <f t="shared" si="12"/>
        <v/>
      </c>
      <c r="G207" s="42" t="str">
        <f t="shared" si="13"/>
        <v/>
      </c>
      <c r="H207" s="42" t="str">
        <f t="shared" si="14"/>
        <v/>
      </c>
      <c r="I207" s="42" t="str">
        <f t="shared" si="15"/>
        <v/>
      </c>
    </row>
    <row r="208" spans="1:9" ht="16.5" thickTop="1" thickBot="1">
      <c r="A208" s="8"/>
      <c r="B208" s="42"/>
      <c r="C208" s="8"/>
      <c r="D208" s="1"/>
      <c r="E208" s="1"/>
      <c r="F208" s="42" t="str">
        <f t="shared" si="12"/>
        <v/>
      </c>
      <c r="G208" s="42" t="str">
        <f t="shared" si="13"/>
        <v/>
      </c>
      <c r="H208" s="42" t="str">
        <f t="shared" si="14"/>
        <v/>
      </c>
      <c r="I208" s="42" t="str">
        <f t="shared" si="15"/>
        <v/>
      </c>
    </row>
    <row r="209" spans="1:9" ht="16.5" thickTop="1" thickBot="1">
      <c r="A209" s="8"/>
      <c r="B209" s="42"/>
      <c r="C209" s="8"/>
      <c r="D209" s="1"/>
      <c r="E209" s="1"/>
      <c r="F209" s="42" t="str">
        <f t="shared" si="12"/>
        <v/>
      </c>
      <c r="G209" s="42" t="str">
        <f t="shared" si="13"/>
        <v/>
      </c>
      <c r="H209" s="42" t="str">
        <f t="shared" si="14"/>
        <v/>
      </c>
      <c r="I209" s="42" t="str">
        <f t="shared" si="15"/>
        <v/>
      </c>
    </row>
    <row r="210" spans="1:9" ht="16.5" thickTop="1" thickBot="1">
      <c r="A210" s="8"/>
      <c r="B210" s="42"/>
      <c r="C210" s="8"/>
      <c r="D210" s="1"/>
      <c r="E210" s="1"/>
      <c r="F210" s="42" t="str">
        <f t="shared" si="12"/>
        <v/>
      </c>
      <c r="G210" s="42" t="str">
        <f t="shared" si="13"/>
        <v/>
      </c>
      <c r="H210" s="42" t="str">
        <f t="shared" si="14"/>
        <v/>
      </c>
      <c r="I210" s="42" t="str">
        <f t="shared" si="15"/>
        <v/>
      </c>
    </row>
    <row r="211" spans="1:9" ht="16.5" thickTop="1" thickBot="1">
      <c r="A211" s="8"/>
      <c r="B211" s="42"/>
      <c r="C211" s="8"/>
      <c r="D211" s="1"/>
      <c r="E211" s="1"/>
      <c r="F211" s="42" t="str">
        <f t="shared" si="12"/>
        <v/>
      </c>
      <c r="G211" s="42" t="str">
        <f t="shared" si="13"/>
        <v/>
      </c>
      <c r="H211" s="42" t="str">
        <f t="shared" si="14"/>
        <v/>
      </c>
      <c r="I211" s="42" t="str">
        <f t="shared" si="15"/>
        <v/>
      </c>
    </row>
    <row r="212" spans="1:9" ht="16.5" thickTop="1" thickBot="1">
      <c r="A212" s="8"/>
      <c r="B212" s="42"/>
      <c r="C212" s="8"/>
      <c r="D212" s="1"/>
      <c r="E212" s="1"/>
      <c r="F212" s="42" t="str">
        <f t="shared" si="12"/>
        <v/>
      </c>
      <c r="G212" s="42" t="str">
        <f t="shared" si="13"/>
        <v/>
      </c>
      <c r="H212" s="42" t="str">
        <f t="shared" si="14"/>
        <v/>
      </c>
      <c r="I212" s="42" t="str">
        <f t="shared" si="15"/>
        <v/>
      </c>
    </row>
    <row r="213" spans="1:9" ht="16.5" thickTop="1" thickBot="1">
      <c r="A213" s="8"/>
      <c r="B213" s="42"/>
      <c r="C213" s="8"/>
      <c r="D213" s="1"/>
      <c r="E213" s="1"/>
      <c r="F213" s="42" t="str">
        <f t="shared" si="12"/>
        <v/>
      </c>
      <c r="G213" s="42" t="str">
        <f t="shared" si="13"/>
        <v/>
      </c>
      <c r="H213" s="42" t="str">
        <f t="shared" si="14"/>
        <v/>
      </c>
      <c r="I213" s="42" t="str">
        <f t="shared" si="15"/>
        <v/>
      </c>
    </row>
    <row r="214" spans="1:9" ht="16.5" thickTop="1" thickBot="1">
      <c r="A214" s="8"/>
      <c r="B214" s="42"/>
      <c r="C214" s="8"/>
      <c r="D214" s="1"/>
      <c r="E214" s="1"/>
      <c r="F214" s="42" t="str">
        <f t="shared" si="12"/>
        <v/>
      </c>
      <c r="G214" s="42" t="str">
        <f t="shared" si="13"/>
        <v/>
      </c>
      <c r="H214" s="42" t="str">
        <f t="shared" si="14"/>
        <v/>
      </c>
      <c r="I214" s="42" t="str">
        <f t="shared" si="15"/>
        <v/>
      </c>
    </row>
    <row r="215" spans="1:9" ht="16.5" thickTop="1" thickBot="1">
      <c r="A215" s="8"/>
      <c r="B215" s="42"/>
      <c r="C215" s="8"/>
      <c r="D215" s="1"/>
      <c r="E215" s="1"/>
      <c r="F215" s="42" t="str">
        <f t="shared" si="12"/>
        <v/>
      </c>
      <c r="G215" s="42" t="str">
        <f t="shared" si="13"/>
        <v/>
      </c>
      <c r="H215" s="42" t="str">
        <f t="shared" si="14"/>
        <v/>
      </c>
      <c r="I215" s="42" t="str">
        <f t="shared" si="15"/>
        <v/>
      </c>
    </row>
    <row r="216" spans="1:9" ht="16.5" thickTop="1" thickBot="1">
      <c r="A216" s="8"/>
      <c r="B216" s="42"/>
      <c r="C216" s="8"/>
      <c r="D216" s="1"/>
      <c r="E216" s="1"/>
      <c r="F216" s="42" t="str">
        <f t="shared" si="12"/>
        <v/>
      </c>
      <c r="G216" s="42" t="str">
        <f t="shared" si="13"/>
        <v/>
      </c>
      <c r="H216" s="42" t="str">
        <f t="shared" si="14"/>
        <v/>
      </c>
      <c r="I216" s="42" t="str">
        <f t="shared" si="15"/>
        <v/>
      </c>
    </row>
    <row r="217" spans="1:9" ht="16.5" thickTop="1" thickBot="1">
      <c r="A217" s="8"/>
      <c r="B217" s="42"/>
      <c r="C217" s="8"/>
      <c r="D217" s="1"/>
      <c r="E217" s="1"/>
      <c r="F217" s="42" t="str">
        <f t="shared" si="12"/>
        <v/>
      </c>
      <c r="G217" s="42" t="str">
        <f t="shared" si="13"/>
        <v/>
      </c>
      <c r="H217" s="42" t="str">
        <f t="shared" si="14"/>
        <v/>
      </c>
      <c r="I217" s="42" t="str">
        <f t="shared" si="15"/>
        <v/>
      </c>
    </row>
    <row r="218" spans="1:9" ht="16.5" thickTop="1" thickBot="1">
      <c r="A218" s="8"/>
      <c r="B218" s="42"/>
      <c r="C218" s="8"/>
      <c r="D218" s="1"/>
      <c r="E218" s="1"/>
      <c r="F218" s="42" t="str">
        <f t="shared" si="12"/>
        <v/>
      </c>
      <c r="G218" s="42" t="str">
        <f t="shared" si="13"/>
        <v/>
      </c>
      <c r="H218" s="42" t="str">
        <f t="shared" si="14"/>
        <v/>
      </c>
      <c r="I218" s="42" t="str">
        <f t="shared" si="15"/>
        <v/>
      </c>
    </row>
    <row r="219" spans="1:9" ht="16.5" thickTop="1" thickBot="1">
      <c r="A219" s="8"/>
      <c r="B219" s="42"/>
      <c r="C219" s="8"/>
      <c r="D219" s="1"/>
      <c r="E219" s="1"/>
      <c r="F219" s="42" t="str">
        <f t="shared" si="12"/>
        <v/>
      </c>
      <c r="G219" s="42" t="str">
        <f t="shared" si="13"/>
        <v/>
      </c>
      <c r="H219" s="42" t="str">
        <f t="shared" si="14"/>
        <v/>
      </c>
      <c r="I219" s="42" t="str">
        <f t="shared" si="15"/>
        <v/>
      </c>
    </row>
    <row r="220" spans="1:9" ht="16.5" thickTop="1" thickBot="1">
      <c r="A220" s="8"/>
      <c r="B220" s="42"/>
      <c r="C220" s="8"/>
      <c r="D220" s="1"/>
      <c r="E220" s="1"/>
      <c r="F220" s="42" t="str">
        <f t="shared" si="12"/>
        <v/>
      </c>
      <c r="G220" s="42" t="str">
        <f t="shared" si="13"/>
        <v/>
      </c>
      <c r="H220" s="42" t="str">
        <f t="shared" si="14"/>
        <v/>
      </c>
      <c r="I220" s="42" t="str">
        <f t="shared" si="15"/>
        <v/>
      </c>
    </row>
    <row r="221" spans="1:9" ht="16.5" thickTop="1" thickBot="1">
      <c r="A221" s="8"/>
      <c r="B221" s="42"/>
      <c r="C221" s="8"/>
      <c r="D221" s="1"/>
      <c r="E221" s="1"/>
      <c r="F221" s="42" t="str">
        <f t="shared" si="12"/>
        <v/>
      </c>
      <c r="G221" s="42" t="str">
        <f t="shared" si="13"/>
        <v/>
      </c>
      <c r="H221" s="42" t="str">
        <f t="shared" si="14"/>
        <v/>
      </c>
      <c r="I221" s="42" t="str">
        <f t="shared" si="15"/>
        <v/>
      </c>
    </row>
    <row r="222" spans="1:9" ht="16.5" thickTop="1" thickBot="1">
      <c r="A222" s="8"/>
      <c r="B222" s="42"/>
      <c r="C222" s="8"/>
      <c r="D222" s="1"/>
      <c r="E222" s="1"/>
      <c r="F222" s="42" t="str">
        <f t="shared" si="12"/>
        <v/>
      </c>
      <c r="G222" s="42" t="str">
        <f t="shared" si="13"/>
        <v/>
      </c>
      <c r="H222" s="42" t="str">
        <f t="shared" si="14"/>
        <v/>
      </c>
      <c r="I222" s="42" t="str">
        <f t="shared" si="15"/>
        <v/>
      </c>
    </row>
    <row r="223" spans="1:9" ht="16.5" thickTop="1" thickBot="1">
      <c r="A223" s="8"/>
      <c r="B223" s="42"/>
      <c r="C223" s="8"/>
      <c r="D223" s="1"/>
      <c r="E223" s="1"/>
      <c r="F223" s="42" t="str">
        <f t="shared" si="12"/>
        <v/>
      </c>
      <c r="G223" s="42" t="str">
        <f t="shared" si="13"/>
        <v/>
      </c>
      <c r="H223" s="42" t="str">
        <f t="shared" si="14"/>
        <v/>
      </c>
      <c r="I223" s="42" t="str">
        <f t="shared" si="15"/>
        <v/>
      </c>
    </row>
    <row r="224" spans="1:9" ht="16.5" thickTop="1" thickBot="1">
      <c r="A224" s="8"/>
      <c r="B224" s="42"/>
      <c r="C224" s="8"/>
      <c r="D224" s="1"/>
      <c r="E224" s="1"/>
      <c r="F224" s="42" t="str">
        <f t="shared" si="12"/>
        <v/>
      </c>
      <c r="G224" s="42" t="str">
        <f t="shared" si="13"/>
        <v/>
      </c>
      <c r="H224" s="42" t="str">
        <f t="shared" si="14"/>
        <v/>
      </c>
      <c r="I224" s="42" t="str">
        <f t="shared" si="15"/>
        <v/>
      </c>
    </row>
    <row r="225" spans="1:9" ht="16.5" thickTop="1" thickBot="1">
      <c r="A225" s="8"/>
      <c r="B225" s="42"/>
      <c r="C225" s="8"/>
      <c r="D225" s="1"/>
      <c r="E225" s="1"/>
      <c r="F225" s="42" t="str">
        <f t="shared" si="12"/>
        <v/>
      </c>
      <c r="G225" s="42" t="str">
        <f t="shared" si="13"/>
        <v/>
      </c>
      <c r="H225" s="42" t="str">
        <f t="shared" si="14"/>
        <v/>
      </c>
      <c r="I225" s="42" t="str">
        <f t="shared" si="15"/>
        <v/>
      </c>
    </row>
    <row r="226" spans="1:9" ht="16.5" thickTop="1" thickBot="1">
      <c r="A226" s="8"/>
      <c r="B226" s="42"/>
      <c r="C226" s="8"/>
      <c r="D226" s="1"/>
      <c r="E226" s="1"/>
      <c r="F226" s="42" t="str">
        <f t="shared" si="12"/>
        <v/>
      </c>
      <c r="G226" s="42" t="str">
        <f t="shared" si="13"/>
        <v/>
      </c>
      <c r="H226" s="42" t="str">
        <f t="shared" si="14"/>
        <v/>
      </c>
      <c r="I226" s="42" t="str">
        <f t="shared" si="15"/>
        <v/>
      </c>
    </row>
    <row r="227" spans="1:9" ht="16.5" thickTop="1" thickBot="1">
      <c r="A227" s="8"/>
      <c r="B227" s="42"/>
      <c r="C227" s="8"/>
      <c r="D227" s="1"/>
      <c r="E227" s="1"/>
      <c r="F227" s="42" t="str">
        <f t="shared" si="12"/>
        <v/>
      </c>
      <c r="G227" s="42" t="str">
        <f t="shared" si="13"/>
        <v/>
      </c>
      <c r="H227" s="42" t="str">
        <f t="shared" si="14"/>
        <v/>
      </c>
      <c r="I227" s="42" t="str">
        <f t="shared" si="15"/>
        <v/>
      </c>
    </row>
    <row r="228" spans="1:9" ht="16.5" thickTop="1" thickBot="1">
      <c r="A228" s="8"/>
      <c r="B228" s="42"/>
      <c r="C228" s="8"/>
      <c r="D228" s="1"/>
      <c r="E228" s="1"/>
      <c r="F228" s="42" t="str">
        <f t="shared" si="12"/>
        <v/>
      </c>
      <c r="G228" s="42" t="str">
        <f t="shared" si="13"/>
        <v/>
      </c>
      <c r="H228" s="42" t="str">
        <f t="shared" si="14"/>
        <v/>
      </c>
      <c r="I228" s="42" t="str">
        <f t="shared" si="15"/>
        <v/>
      </c>
    </row>
    <row r="229" spans="1:9" ht="16.5" thickTop="1" thickBot="1">
      <c r="A229" s="8"/>
      <c r="B229" s="42"/>
      <c r="C229" s="8"/>
      <c r="D229" s="1"/>
      <c r="E229" s="1"/>
      <c r="F229" s="42" t="str">
        <f t="shared" si="12"/>
        <v/>
      </c>
      <c r="G229" s="42" t="str">
        <f t="shared" si="13"/>
        <v/>
      </c>
      <c r="H229" s="42" t="str">
        <f t="shared" si="14"/>
        <v/>
      </c>
      <c r="I229" s="42" t="str">
        <f t="shared" si="15"/>
        <v/>
      </c>
    </row>
    <row r="230" spans="1:9" ht="16.5" thickTop="1" thickBot="1">
      <c r="A230" s="8"/>
      <c r="B230" s="42"/>
      <c r="C230" s="8"/>
      <c r="D230" s="1"/>
      <c r="E230" s="1"/>
      <c r="F230" s="42" t="str">
        <f t="shared" si="12"/>
        <v/>
      </c>
      <c r="G230" s="42" t="str">
        <f t="shared" si="13"/>
        <v/>
      </c>
      <c r="H230" s="42" t="str">
        <f t="shared" si="14"/>
        <v/>
      </c>
      <c r="I230" s="42" t="str">
        <f t="shared" si="15"/>
        <v/>
      </c>
    </row>
    <row r="231" spans="1:9" ht="16.5" thickTop="1" thickBot="1">
      <c r="A231" s="8"/>
      <c r="B231" s="42"/>
      <c r="C231" s="8"/>
      <c r="D231" s="1"/>
      <c r="E231" s="1"/>
      <c r="F231" s="42" t="str">
        <f t="shared" si="12"/>
        <v/>
      </c>
      <c r="G231" s="42" t="str">
        <f t="shared" si="13"/>
        <v/>
      </c>
      <c r="H231" s="42" t="str">
        <f t="shared" si="14"/>
        <v/>
      </c>
      <c r="I231" s="42" t="str">
        <f t="shared" si="15"/>
        <v/>
      </c>
    </row>
    <row r="232" spans="1:9" ht="16.5" thickTop="1" thickBot="1">
      <c r="A232" s="8"/>
      <c r="B232" s="42"/>
      <c r="C232" s="8"/>
      <c r="D232" s="1"/>
      <c r="E232" s="1"/>
      <c r="F232" s="42" t="str">
        <f t="shared" si="12"/>
        <v/>
      </c>
      <c r="G232" s="42" t="str">
        <f t="shared" si="13"/>
        <v/>
      </c>
      <c r="H232" s="42" t="str">
        <f t="shared" si="14"/>
        <v/>
      </c>
      <c r="I232" s="42" t="str">
        <f t="shared" si="15"/>
        <v/>
      </c>
    </row>
    <row r="233" spans="1:9" ht="16.5" thickTop="1" thickBot="1">
      <c r="A233" s="8"/>
      <c r="B233" s="42"/>
      <c r="C233" s="8"/>
      <c r="D233" s="1"/>
      <c r="E233" s="1"/>
      <c r="F233" s="42" t="str">
        <f t="shared" si="12"/>
        <v/>
      </c>
      <c r="G233" s="42" t="str">
        <f t="shared" si="13"/>
        <v/>
      </c>
      <c r="H233" s="42" t="str">
        <f t="shared" si="14"/>
        <v/>
      </c>
      <c r="I233" s="42" t="str">
        <f t="shared" si="15"/>
        <v/>
      </c>
    </row>
    <row r="234" spans="1:9" ht="16.5" thickTop="1" thickBot="1">
      <c r="A234" s="8"/>
      <c r="B234" s="42"/>
      <c r="C234" s="8"/>
      <c r="D234" s="1"/>
      <c r="E234" s="1"/>
      <c r="F234" s="42" t="str">
        <f t="shared" si="12"/>
        <v/>
      </c>
      <c r="G234" s="42" t="str">
        <f t="shared" si="13"/>
        <v/>
      </c>
      <c r="H234" s="42" t="str">
        <f t="shared" si="14"/>
        <v/>
      </c>
      <c r="I234" s="42" t="str">
        <f t="shared" si="15"/>
        <v/>
      </c>
    </row>
    <row r="235" spans="1:9" ht="16.5" thickTop="1" thickBot="1">
      <c r="A235" s="8"/>
      <c r="B235" s="42"/>
      <c r="C235" s="8"/>
      <c r="D235" s="1"/>
      <c r="E235" s="1"/>
      <c r="F235" s="42" t="str">
        <f t="shared" si="12"/>
        <v/>
      </c>
      <c r="G235" s="42" t="str">
        <f t="shared" si="13"/>
        <v/>
      </c>
      <c r="H235" s="42" t="str">
        <f t="shared" si="14"/>
        <v/>
      </c>
      <c r="I235" s="42" t="str">
        <f t="shared" si="15"/>
        <v/>
      </c>
    </row>
    <row r="236" spans="1:9" ht="16.5" thickTop="1" thickBot="1">
      <c r="A236" s="8"/>
      <c r="B236" s="42"/>
      <c r="C236" s="8"/>
      <c r="D236" s="1"/>
      <c r="E236" s="1"/>
      <c r="F236" s="42" t="str">
        <f t="shared" si="12"/>
        <v/>
      </c>
      <c r="G236" s="42" t="str">
        <f t="shared" si="13"/>
        <v/>
      </c>
      <c r="H236" s="42" t="str">
        <f t="shared" si="14"/>
        <v/>
      </c>
      <c r="I236" s="42" t="str">
        <f t="shared" si="15"/>
        <v/>
      </c>
    </row>
    <row r="237" spans="1:9" ht="16.5" thickTop="1" thickBot="1">
      <c r="A237" s="8"/>
      <c r="B237" s="42"/>
      <c r="C237" s="8"/>
      <c r="D237" s="1"/>
      <c r="E237" s="1"/>
      <c r="F237" s="42" t="str">
        <f t="shared" si="12"/>
        <v/>
      </c>
      <c r="G237" s="42" t="str">
        <f t="shared" si="13"/>
        <v/>
      </c>
      <c r="H237" s="42" t="str">
        <f t="shared" si="14"/>
        <v/>
      </c>
      <c r="I237" s="42" t="str">
        <f t="shared" si="15"/>
        <v/>
      </c>
    </row>
    <row r="238" spans="1:9" ht="16.5" thickTop="1" thickBot="1">
      <c r="A238" s="8"/>
      <c r="B238" s="42"/>
      <c r="C238" s="8"/>
      <c r="D238" s="1"/>
      <c r="E238" s="1"/>
      <c r="F238" s="42" t="str">
        <f t="shared" si="12"/>
        <v/>
      </c>
      <c r="G238" s="42" t="str">
        <f t="shared" si="13"/>
        <v/>
      </c>
      <c r="H238" s="42" t="str">
        <f t="shared" si="14"/>
        <v/>
      </c>
      <c r="I238" s="42" t="str">
        <f t="shared" si="15"/>
        <v/>
      </c>
    </row>
    <row r="239" spans="1:9" ht="16.5" thickTop="1" thickBot="1">
      <c r="A239" s="8"/>
      <c r="B239" s="42"/>
      <c r="C239" s="8"/>
      <c r="D239" s="1"/>
      <c r="E239" s="1"/>
      <c r="F239" s="42" t="str">
        <f t="shared" si="12"/>
        <v/>
      </c>
      <c r="G239" s="42" t="str">
        <f t="shared" si="13"/>
        <v/>
      </c>
      <c r="H239" s="42" t="str">
        <f t="shared" si="14"/>
        <v/>
      </c>
      <c r="I239" s="42" t="str">
        <f t="shared" si="15"/>
        <v/>
      </c>
    </row>
    <row r="240" spans="1:9" ht="16.5" thickTop="1" thickBot="1">
      <c r="A240" s="8"/>
      <c r="B240" s="42"/>
      <c r="C240" s="8"/>
      <c r="D240" s="1"/>
      <c r="E240" s="1"/>
      <c r="F240" s="42" t="str">
        <f t="shared" si="12"/>
        <v/>
      </c>
      <c r="G240" s="42" t="str">
        <f t="shared" si="13"/>
        <v/>
      </c>
      <c r="H240" s="42" t="str">
        <f t="shared" si="14"/>
        <v/>
      </c>
      <c r="I240" s="42" t="str">
        <f t="shared" si="15"/>
        <v/>
      </c>
    </row>
    <row r="241" spans="1:9" ht="16.5" thickTop="1" thickBot="1">
      <c r="A241" s="8"/>
      <c r="B241" s="42"/>
      <c r="C241" s="8"/>
      <c r="D241" s="1"/>
      <c r="E241" s="1"/>
      <c r="F241" s="42" t="str">
        <f t="shared" si="12"/>
        <v/>
      </c>
      <c r="G241" s="42" t="str">
        <f t="shared" si="13"/>
        <v/>
      </c>
      <c r="H241" s="42" t="str">
        <f t="shared" si="14"/>
        <v/>
      </c>
      <c r="I241" s="42" t="str">
        <f t="shared" si="15"/>
        <v/>
      </c>
    </row>
    <row r="242" spans="1:9" ht="16.5" thickTop="1" thickBot="1">
      <c r="A242" s="8"/>
      <c r="B242" s="42"/>
      <c r="C242" s="8"/>
      <c r="D242" s="1"/>
      <c r="E242" s="1"/>
      <c r="F242" s="42" t="str">
        <f t="shared" si="12"/>
        <v/>
      </c>
      <c r="G242" s="42" t="str">
        <f t="shared" si="13"/>
        <v/>
      </c>
      <c r="H242" s="42" t="str">
        <f t="shared" si="14"/>
        <v/>
      </c>
      <c r="I242" s="42" t="str">
        <f t="shared" si="15"/>
        <v/>
      </c>
    </row>
    <row r="243" spans="1:9" ht="16.5" thickTop="1" thickBot="1">
      <c r="A243" s="8"/>
      <c r="B243" s="42"/>
      <c r="C243" s="8"/>
      <c r="D243" s="1"/>
      <c r="E243" s="1"/>
      <c r="F243" s="42" t="str">
        <f t="shared" si="12"/>
        <v/>
      </c>
      <c r="G243" s="42" t="str">
        <f t="shared" si="13"/>
        <v/>
      </c>
      <c r="H243" s="42" t="str">
        <f t="shared" si="14"/>
        <v/>
      </c>
      <c r="I243" s="42" t="str">
        <f t="shared" si="15"/>
        <v/>
      </c>
    </row>
    <row r="244" spans="1:9" ht="16.5" thickTop="1" thickBot="1">
      <c r="A244" s="8"/>
      <c r="B244" s="42"/>
      <c r="C244" s="8"/>
      <c r="D244" s="1"/>
      <c r="E244" s="1"/>
      <c r="F244" s="42" t="str">
        <f t="shared" si="12"/>
        <v/>
      </c>
      <c r="G244" s="42" t="str">
        <f t="shared" si="13"/>
        <v/>
      </c>
      <c r="H244" s="42" t="str">
        <f t="shared" si="14"/>
        <v/>
      </c>
      <c r="I244" s="42" t="str">
        <f t="shared" si="15"/>
        <v/>
      </c>
    </row>
    <row r="245" spans="1:9" ht="16.5" thickTop="1" thickBot="1">
      <c r="A245" s="8"/>
      <c r="B245" s="42"/>
      <c r="C245" s="8"/>
      <c r="D245" s="1"/>
      <c r="E245" s="1"/>
      <c r="F245" s="42" t="str">
        <f t="shared" si="12"/>
        <v/>
      </c>
      <c r="G245" s="42" t="str">
        <f t="shared" si="13"/>
        <v/>
      </c>
      <c r="H245" s="42" t="str">
        <f t="shared" si="14"/>
        <v/>
      </c>
      <c r="I245" s="42" t="str">
        <f t="shared" si="15"/>
        <v/>
      </c>
    </row>
    <row r="246" spans="1:9" ht="16.5" thickTop="1" thickBot="1">
      <c r="A246" s="8"/>
      <c r="B246" s="42"/>
      <c r="C246" s="8"/>
      <c r="D246" s="1"/>
      <c r="E246" s="1"/>
      <c r="F246" s="42" t="str">
        <f t="shared" si="12"/>
        <v/>
      </c>
      <c r="G246" s="42" t="str">
        <f t="shared" si="13"/>
        <v/>
      </c>
      <c r="H246" s="42" t="str">
        <f t="shared" si="14"/>
        <v/>
      </c>
      <c r="I246" s="42" t="str">
        <f t="shared" si="15"/>
        <v/>
      </c>
    </row>
    <row r="247" spans="1:9" ht="16.5" thickTop="1" thickBot="1">
      <c r="A247" s="8"/>
      <c r="B247" s="42"/>
      <c r="C247" s="8"/>
      <c r="D247" s="1"/>
      <c r="E247" s="1"/>
      <c r="F247" s="42" t="str">
        <f t="shared" si="12"/>
        <v/>
      </c>
      <c r="G247" s="42" t="str">
        <f t="shared" si="13"/>
        <v/>
      </c>
      <c r="H247" s="42" t="str">
        <f t="shared" si="14"/>
        <v/>
      </c>
      <c r="I247" s="42" t="str">
        <f t="shared" si="15"/>
        <v/>
      </c>
    </row>
    <row r="248" spans="1:9" ht="16.5" thickTop="1" thickBot="1">
      <c r="A248" s="8"/>
      <c r="B248" s="42"/>
      <c r="C248" s="8"/>
      <c r="D248" s="1"/>
      <c r="E248" s="1"/>
      <c r="F248" s="42" t="str">
        <f t="shared" si="12"/>
        <v/>
      </c>
      <c r="G248" s="42" t="str">
        <f t="shared" si="13"/>
        <v/>
      </c>
      <c r="H248" s="42" t="str">
        <f t="shared" si="14"/>
        <v/>
      </c>
      <c r="I248" s="42" t="str">
        <f t="shared" si="15"/>
        <v/>
      </c>
    </row>
    <row r="249" spans="1:9" ht="16.5" thickTop="1" thickBot="1">
      <c r="A249" s="8"/>
      <c r="B249" s="42"/>
      <c r="C249" s="8"/>
      <c r="D249" s="1"/>
      <c r="E249" s="1"/>
      <c r="F249" s="42" t="str">
        <f t="shared" si="12"/>
        <v/>
      </c>
      <c r="G249" s="42" t="str">
        <f t="shared" si="13"/>
        <v/>
      </c>
      <c r="H249" s="42" t="str">
        <f t="shared" si="14"/>
        <v/>
      </c>
      <c r="I249" s="42" t="str">
        <f t="shared" si="15"/>
        <v/>
      </c>
    </row>
    <row r="250" spans="1:9" ht="16.5" thickTop="1" thickBot="1">
      <c r="A250" s="8"/>
      <c r="B250" s="42"/>
      <c r="C250" s="8"/>
      <c r="D250" s="1"/>
      <c r="E250" s="1"/>
      <c r="F250" s="42" t="str">
        <f t="shared" si="12"/>
        <v/>
      </c>
      <c r="G250" s="42" t="str">
        <f t="shared" si="13"/>
        <v/>
      </c>
      <c r="H250" s="42" t="str">
        <f t="shared" si="14"/>
        <v/>
      </c>
      <c r="I250" s="42" t="str">
        <f t="shared" si="15"/>
        <v/>
      </c>
    </row>
    <row r="251" spans="1:9" ht="16.5" thickTop="1" thickBot="1">
      <c r="A251" s="8"/>
      <c r="B251" s="42"/>
      <c r="C251" s="8"/>
      <c r="D251" s="1"/>
      <c r="E251" s="1"/>
      <c r="F251" s="42" t="str">
        <f t="shared" si="12"/>
        <v/>
      </c>
      <c r="G251" s="42" t="str">
        <f t="shared" si="13"/>
        <v/>
      </c>
      <c r="H251" s="42" t="str">
        <f t="shared" si="14"/>
        <v/>
      </c>
      <c r="I251" s="42" t="str">
        <f t="shared" si="15"/>
        <v/>
      </c>
    </row>
    <row r="252" spans="1:9" ht="16.5" thickTop="1" thickBot="1">
      <c r="A252" s="8"/>
      <c r="B252" s="42"/>
      <c r="C252" s="8"/>
      <c r="D252" s="1"/>
      <c r="E252" s="1"/>
      <c r="F252" s="42" t="str">
        <f t="shared" si="12"/>
        <v/>
      </c>
      <c r="G252" s="42" t="str">
        <f t="shared" si="13"/>
        <v/>
      </c>
      <c r="H252" s="42" t="str">
        <f t="shared" si="14"/>
        <v/>
      </c>
      <c r="I252" s="42" t="str">
        <f t="shared" si="15"/>
        <v/>
      </c>
    </row>
    <row r="253" spans="1:9" ht="16.5" thickTop="1" thickBot="1">
      <c r="A253" s="8"/>
      <c r="B253" s="42"/>
      <c r="C253" s="8"/>
      <c r="D253" s="1"/>
      <c r="E253" s="1"/>
      <c r="F253" s="42" t="str">
        <f t="shared" si="12"/>
        <v/>
      </c>
      <c r="G253" s="42" t="str">
        <f t="shared" si="13"/>
        <v/>
      </c>
      <c r="H253" s="42" t="str">
        <f t="shared" si="14"/>
        <v/>
      </c>
      <c r="I253" s="42" t="str">
        <f t="shared" si="15"/>
        <v/>
      </c>
    </row>
    <row r="254" spans="1:9" ht="16.5" thickTop="1" thickBot="1">
      <c r="A254" s="8"/>
      <c r="B254" s="42"/>
      <c r="C254" s="8"/>
      <c r="D254" s="1"/>
      <c r="E254" s="1"/>
      <c r="F254" s="42" t="str">
        <f t="shared" si="12"/>
        <v/>
      </c>
      <c r="G254" s="42" t="str">
        <f t="shared" si="13"/>
        <v/>
      </c>
      <c r="H254" s="42" t="str">
        <f t="shared" si="14"/>
        <v/>
      </c>
      <c r="I254" s="42" t="str">
        <f t="shared" si="15"/>
        <v/>
      </c>
    </row>
    <row r="255" spans="1:9" ht="16.5" thickTop="1" thickBot="1">
      <c r="A255" s="8"/>
      <c r="B255" s="42"/>
      <c r="C255" s="8"/>
      <c r="D255" s="1"/>
      <c r="E255" s="1"/>
      <c r="F255" s="42" t="str">
        <f t="shared" si="12"/>
        <v/>
      </c>
      <c r="G255" s="42" t="str">
        <f t="shared" si="13"/>
        <v/>
      </c>
      <c r="H255" s="42" t="str">
        <f t="shared" si="14"/>
        <v/>
      </c>
      <c r="I255" s="42" t="str">
        <f t="shared" si="15"/>
        <v/>
      </c>
    </row>
    <row r="256" spans="1:9" ht="16.5" thickTop="1" thickBot="1">
      <c r="A256" s="8"/>
      <c r="B256" s="42"/>
      <c r="C256" s="8"/>
      <c r="D256" s="1"/>
      <c r="E256" s="1"/>
      <c r="F256" s="42" t="str">
        <f t="shared" si="12"/>
        <v/>
      </c>
      <c r="G256" s="42" t="str">
        <f t="shared" si="13"/>
        <v/>
      </c>
      <c r="H256" s="42" t="str">
        <f t="shared" si="14"/>
        <v/>
      </c>
      <c r="I256" s="42" t="str">
        <f t="shared" si="15"/>
        <v/>
      </c>
    </row>
    <row r="257" spans="1:9" ht="16.5" thickTop="1" thickBot="1">
      <c r="A257" s="8"/>
      <c r="B257" s="42"/>
      <c r="C257" s="8"/>
      <c r="D257" s="1"/>
      <c r="E257" s="1"/>
      <c r="F257" s="42" t="str">
        <f t="shared" si="12"/>
        <v/>
      </c>
      <c r="G257" s="42" t="str">
        <f t="shared" si="13"/>
        <v/>
      </c>
      <c r="H257" s="42" t="str">
        <f t="shared" si="14"/>
        <v/>
      </c>
      <c r="I257" s="42" t="str">
        <f t="shared" si="15"/>
        <v/>
      </c>
    </row>
    <row r="258" spans="1:9" ht="16.5" thickTop="1" thickBot="1">
      <c r="A258" s="8"/>
      <c r="B258" s="42"/>
      <c r="C258" s="8"/>
      <c r="D258" s="1"/>
      <c r="E258" s="1"/>
      <c r="F258" s="42" t="str">
        <f t="shared" si="12"/>
        <v/>
      </c>
      <c r="G258" s="42" t="str">
        <f t="shared" si="13"/>
        <v/>
      </c>
      <c r="H258" s="42" t="str">
        <f t="shared" si="14"/>
        <v/>
      </c>
      <c r="I258" s="42" t="str">
        <f t="shared" si="15"/>
        <v/>
      </c>
    </row>
    <row r="259" spans="1:9" ht="16.5" thickTop="1" thickBot="1">
      <c r="A259" s="8"/>
      <c r="B259" s="42"/>
      <c r="C259" s="8"/>
      <c r="D259" s="1"/>
      <c r="E259" s="1"/>
      <c r="F259" s="42" t="str">
        <f t="shared" si="12"/>
        <v/>
      </c>
      <c r="G259" s="42" t="str">
        <f t="shared" si="13"/>
        <v/>
      </c>
      <c r="H259" s="42" t="str">
        <f t="shared" si="14"/>
        <v/>
      </c>
      <c r="I259" s="42" t="str">
        <f t="shared" si="15"/>
        <v/>
      </c>
    </row>
    <row r="260" spans="1:9" ht="16.5" thickTop="1" thickBot="1">
      <c r="A260" s="8"/>
      <c r="B260" s="42"/>
      <c r="C260" s="8"/>
      <c r="D260" s="1"/>
      <c r="E260" s="1"/>
      <c r="F260" s="42" t="str">
        <f t="shared" si="12"/>
        <v/>
      </c>
      <c r="G260" s="42" t="str">
        <f t="shared" si="13"/>
        <v/>
      </c>
      <c r="H260" s="42" t="str">
        <f t="shared" si="14"/>
        <v/>
      </c>
      <c r="I260" s="42" t="str">
        <f t="shared" si="15"/>
        <v/>
      </c>
    </row>
    <row r="261" spans="1:9" ht="16.5" thickTop="1" thickBot="1">
      <c r="A261" s="8"/>
      <c r="B261" s="42"/>
      <c r="C261" s="8"/>
      <c r="D261" s="1"/>
      <c r="E261" s="1"/>
      <c r="F261" s="42" t="str">
        <f t="shared" si="12"/>
        <v/>
      </c>
      <c r="G261" s="42" t="str">
        <f t="shared" si="13"/>
        <v/>
      </c>
      <c r="H261" s="42" t="str">
        <f t="shared" si="14"/>
        <v/>
      </c>
      <c r="I261" s="42" t="str">
        <f t="shared" si="15"/>
        <v/>
      </c>
    </row>
    <row r="262" spans="1:9" ht="16.5" thickTop="1" thickBot="1">
      <c r="A262" s="8"/>
      <c r="B262" s="42"/>
      <c r="C262" s="8"/>
      <c r="D262" s="1"/>
      <c r="E262" s="1"/>
      <c r="F262" s="42" t="str">
        <f t="shared" si="12"/>
        <v/>
      </c>
      <c r="G262" s="42" t="str">
        <f t="shared" si="13"/>
        <v/>
      </c>
      <c r="H262" s="42" t="str">
        <f t="shared" si="14"/>
        <v/>
      </c>
      <c r="I262" s="42" t="str">
        <f t="shared" si="15"/>
        <v/>
      </c>
    </row>
    <row r="263" spans="1:9" ht="16.5" thickTop="1" thickBot="1">
      <c r="A263" s="8"/>
      <c r="B263" s="42"/>
      <c r="C263" s="8"/>
      <c r="D263" s="1"/>
      <c r="E263" s="1"/>
      <c r="F263" s="42" t="str">
        <f t="shared" si="12"/>
        <v/>
      </c>
      <c r="G263" s="42" t="str">
        <f t="shared" si="13"/>
        <v/>
      </c>
      <c r="H263" s="42" t="str">
        <f t="shared" si="14"/>
        <v/>
      </c>
      <c r="I263" s="42" t="str">
        <f t="shared" si="15"/>
        <v/>
      </c>
    </row>
    <row r="264" spans="1:9" ht="16.5" thickTop="1" thickBot="1">
      <c r="A264" s="8"/>
      <c r="B264" s="42"/>
      <c r="C264" s="8"/>
      <c r="D264" s="1"/>
      <c r="E264" s="1"/>
      <c r="F264" s="42" t="str">
        <f t="shared" si="12"/>
        <v/>
      </c>
      <c r="G264" s="42" t="str">
        <f t="shared" si="13"/>
        <v/>
      </c>
      <c r="H264" s="42" t="str">
        <f t="shared" si="14"/>
        <v/>
      </c>
      <c r="I264" s="42" t="str">
        <f t="shared" si="15"/>
        <v/>
      </c>
    </row>
    <row r="265" spans="1:9" ht="16.5" thickTop="1" thickBot="1">
      <c r="A265" s="8"/>
      <c r="B265" s="42"/>
      <c r="C265" s="8"/>
      <c r="D265" s="1"/>
      <c r="E265" s="1"/>
      <c r="F265" s="42" t="str">
        <f t="shared" si="12"/>
        <v/>
      </c>
      <c r="G265" s="42" t="str">
        <f t="shared" si="13"/>
        <v/>
      </c>
      <c r="H265" s="42" t="str">
        <f t="shared" si="14"/>
        <v/>
      </c>
      <c r="I265" s="42" t="str">
        <f t="shared" si="15"/>
        <v/>
      </c>
    </row>
    <row r="266" spans="1:9" ht="16.5" thickTop="1" thickBot="1">
      <c r="A266" s="8"/>
      <c r="B266" s="42"/>
      <c r="C266" s="8"/>
      <c r="D266" s="1"/>
      <c r="E266" s="1"/>
      <c r="F266" s="42" t="str">
        <f t="shared" si="12"/>
        <v/>
      </c>
      <c r="G266" s="42" t="str">
        <f t="shared" si="13"/>
        <v/>
      </c>
      <c r="H266" s="42" t="str">
        <f t="shared" si="14"/>
        <v/>
      </c>
      <c r="I266" s="42" t="str">
        <f t="shared" si="15"/>
        <v/>
      </c>
    </row>
    <row r="267" spans="1:9" ht="16.5" thickTop="1" thickBot="1">
      <c r="A267" s="8"/>
      <c r="B267" s="42"/>
      <c r="C267" s="8"/>
      <c r="D267" s="1"/>
      <c r="E267" s="1"/>
      <c r="F267" s="42" t="str">
        <f t="shared" si="12"/>
        <v/>
      </c>
      <c r="G267" s="42" t="str">
        <f t="shared" si="13"/>
        <v/>
      </c>
      <c r="H267" s="42" t="str">
        <f t="shared" si="14"/>
        <v/>
      </c>
      <c r="I267" s="42" t="str">
        <f t="shared" si="15"/>
        <v/>
      </c>
    </row>
    <row r="268" spans="1:9" ht="16.5" thickTop="1" thickBot="1">
      <c r="A268" s="8"/>
      <c r="B268" s="42"/>
      <c r="C268" s="8"/>
      <c r="D268" s="1"/>
      <c r="E268" s="1"/>
      <c r="F268" s="42" t="str">
        <f t="shared" si="12"/>
        <v/>
      </c>
      <c r="G268" s="42" t="str">
        <f t="shared" si="13"/>
        <v/>
      </c>
      <c r="H268" s="42" t="str">
        <f t="shared" si="14"/>
        <v/>
      </c>
      <c r="I268" s="42" t="str">
        <f t="shared" si="15"/>
        <v/>
      </c>
    </row>
    <row r="269" spans="1:9" ht="16.5" thickTop="1" thickBot="1">
      <c r="A269" s="8"/>
      <c r="B269" s="42"/>
      <c r="C269" s="8"/>
      <c r="D269" s="1"/>
      <c r="E269" s="1"/>
      <c r="F269" s="42" t="str">
        <f t="shared" ref="F269:F332" si="16">IF(AND(ISBLANK($C269),ISBLANK($A269),NOT(ISBLANK($B269))),$B269,"")</f>
        <v/>
      </c>
      <c r="G269" s="42" t="str">
        <f t="shared" ref="G269:G332" si="17">IF(AND(ISBLANK($C269),$A269="X",NOT(ISBLANK($B269))),$B269,"")</f>
        <v/>
      </c>
      <c r="H269" s="42" t="str">
        <f t="shared" ref="H269:H332" si="18">IF(AND($C269="D",ISBLANK($A269),NOT(ISBLANK($B269))),$B269,"")</f>
        <v/>
      </c>
      <c r="I269" s="42" t="str">
        <f t="shared" ref="I269:I332" si="19">IF(AND($C269="D",$A269="X",NOT(ISBLANK($B269))),$B269,"")</f>
        <v/>
      </c>
    </row>
    <row r="270" spans="1:9" ht="16.5" thickTop="1" thickBot="1">
      <c r="A270" s="8"/>
      <c r="B270" s="42"/>
      <c r="C270" s="8"/>
      <c r="D270" s="1"/>
      <c r="E270" s="1"/>
      <c r="F270" s="42" t="str">
        <f t="shared" si="16"/>
        <v/>
      </c>
      <c r="G270" s="42" t="str">
        <f t="shared" si="17"/>
        <v/>
      </c>
      <c r="H270" s="42" t="str">
        <f t="shared" si="18"/>
        <v/>
      </c>
      <c r="I270" s="42" t="str">
        <f t="shared" si="19"/>
        <v/>
      </c>
    </row>
    <row r="271" spans="1:9" ht="16.5" thickTop="1" thickBot="1">
      <c r="A271" s="8"/>
      <c r="B271" s="42"/>
      <c r="C271" s="8"/>
      <c r="D271" s="1"/>
      <c r="E271" s="1"/>
      <c r="F271" s="42" t="str">
        <f t="shared" si="16"/>
        <v/>
      </c>
      <c r="G271" s="42" t="str">
        <f t="shared" si="17"/>
        <v/>
      </c>
      <c r="H271" s="42" t="str">
        <f t="shared" si="18"/>
        <v/>
      </c>
      <c r="I271" s="42" t="str">
        <f t="shared" si="19"/>
        <v/>
      </c>
    </row>
    <row r="272" spans="1:9" ht="16.5" thickTop="1" thickBot="1">
      <c r="A272" s="8"/>
      <c r="B272" s="42"/>
      <c r="C272" s="8"/>
      <c r="D272" s="1"/>
      <c r="E272" s="1"/>
      <c r="F272" s="42" t="str">
        <f t="shared" si="16"/>
        <v/>
      </c>
      <c r="G272" s="42" t="str">
        <f t="shared" si="17"/>
        <v/>
      </c>
      <c r="H272" s="42" t="str">
        <f t="shared" si="18"/>
        <v/>
      </c>
      <c r="I272" s="42" t="str">
        <f t="shared" si="19"/>
        <v/>
      </c>
    </row>
    <row r="273" spans="1:9" ht="16.5" thickTop="1" thickBot="1">
      <c r="A273" s="8"/>
      <c r="B273" s="42"/>
      <c r="C273" s="8"/>
      <c r="D273" s="1"/>
      <c r="E273" s="1"/>
      <c r="F273" s="42" t="str">
        <f t="shared" si="16"/>
        <v/>
      </c>
      <c r="G273" s="42" t="str">
        <f t="shared" si="17"/>
        <v/>
      </c>
      <c r="H273" s="42" t="str">
        <f t="shared" si="18"/>
        <v/>
      </c>
      <c r="I273" s="42" t="str">
        <f t="shared" si="19"/>
        <v/>
      </c>
    </row>
    <row r="274" spans="1:9" ht="16.5" thickTop="1" thickBot="1">
      <c r="A274" s="8"/>
      <c r="B274" s="42"/>
      <c r="C274" s="8"/>
      <c r="D274" s="1"/>
      <c r="E274" s="1"/>
      <c r="F274" s="42" t="str">
        <f t="shared" si="16"/>
        <v/>
      </c>
      <c r="G274" s="42" t="str">
        <f t="shared" si="17"/>
        <v/>
      </c>
      <c r="H274" s="42" t="str">
        <f t="shared" si="18"/>
        <v/>
      </c>
      <c r="I274" s="42" t="str">
        <f t="shared" si="19"/>
        <v/>
      </c>
    </row>
    <row r="275" spans="1:9" ht="16.5" thickTop="1" thickBot="1">
      <c r="A275" s="8"/>
      <c r="B275" s="42"/>
      <c r="C275" s="8"/>
      <c r="D275" s="1"/>
      <c r="E275" s="1"/>
      <c r="F275" s="42" t="str">
        <f t="shared" si="16"/>
        <v/>
      </c>
      <c r="G275" s="42" t="str">
        <f t="shared" si="17"/>
        <v/>
      </c>
      <c r="H275" s="42" t="str">
        <f t="shared" si="18"/>
        <v/>
      </c>
      <c r="I275" s="42" t="str">
        <f t="shared" si="19"/>
        <v/>
      </c>
    </row>
    <row r="276" spans="1:9" ht="16.5" thickTop="1" thickBot="1">
      <c r="A276" s="8"/>
      <c r="B276" s="42"/>
      <c r="C276" s="8"/>
      <c r="D276" s="1"/>
      <c r="E276" s="1"/>
      <c r="F276" s="42" t="str">
        <f t="shared" si="16"/>
        <v/>
      </c>
      <c r="G276" s="42" t="str">
        <f t="shared" si="17"/>
        <v/>
      </c>
      <c r="H276" s="42" t="str">
        <f t="shared" si="18"/>
        <v/>
      </c>
      <c r="I276" s="42" t="str">
        <f t="shared" si="19"/>
        <v/>
      </c>
    </row>
    <row r="277" spans="1:9" ht="16.5" thickTop="1" thickBot="1">
      <c r="A277" s="8"/>
      <c r="B277" s="42"/>
      <c r="C277" s="8"/>
      <c r="D277" s="1"/>
      <c r="E277" s="1"/>
      <c r="F277" s="42" t="str">
        <f t="shared" si="16"/>
        <v/>
      </c>
      <c r="G277" s="42" t="str">
        <f t="shared" si="17"/>
        <v/>
      </c>
      <c r="H277" s="42" t="str">
        <f t="shared" si="18"/>
        <v/>
      </c>
      <c r="I277" s="42" t="str">
        <f t="shared" si="19"/>
        <v/>
      </c>
    </row>
    <row r="278" spans="1:9" ht="16.5" thickTop="1" thickBot="1">
      <c r="A278" s="8"/>
      <c r="B278" s="42"/>
      <c r="C278" s="8"/>
      <c r="D278" s="1"/>
      <c r="E278" s="1"/>
      <c r="F278" s="42" t="str">
        <f t="shared" si="16"/>
        <v/>
      </c>
      <c r="G278" s="42" t="str">
        <f t="shared" si="17"/>
        <v/>
      </c>
      <c r="H278" s="42" t="str">
        <f t="shared" si="18"/>
        <v/>
      </c>
      <c r="I278" s="42" t="str">
        <f t="shared" si="19"/>
        <v/>
      </c>
    </row>
    <row r="279" spans="1:9" ht="16.5" thickTop="1" thickBot="1">
      <c r="A279" s="8"/>
      <c r="B279" s="42"/>
      <c r="C279" s="8"/>
      <c r="D279" s="1"/>
      <c r="E279" s="1"/>
      <c r="F279" s="42" t="str">
        <f t="shared" si="16"/>
        <v/>
      </c>
      <c r="G279" s="42" t="str">
        <f t="shared" si="17"/>
        <v/>
      </c>
      <c r="H279" s="42" t="str">
        <f t="shared" si="18"/>
        <v/>
      </c>
      <c r="I279" s="42" t="str">
        <f t="shared" si="19"/>
        <v/>
      </c>
    </row>
    <row r="280" spans="1:9" ht="16.5" thickTop="1" thickBot="1">
      <c r="A280" s="8"/>
      <c r="B280" s="42"/>
      <c r="C280" s="8"/>
      <c r="D280" s="1"/>
      <c r="E280" s="1"/>
      <c r="F280" s="42" t="str">
        <f t="shared" si="16"/>
        <v/>
      </c>
      <c r="G280" s="42" t="str">
        <f t="shared" si="17"/>
        <v/>
      </c>
      <c r="H280" s="42" t="str">
        <f t="shared" si="18"/>
        <v/>
      </c>
      <c r="I280" s="42" t="str">
        <f t="shared" si="19"/>
        <v/>
      </c>
    </row>
    <row r="281" spans="1:9" ht="16.5" thickTop="1" thickBot="1">
      <c r="A281" s="8"/>
      <c r="B281" s="42"/>
      <c r="C281" s="8"/>
      <c r="D281" s="1"/>
      <c r="E281" s="1"/>
      <c r="F281" s="42" t="str">
        <f t="shared" si="16"/>
        <v/>
      </c>
      <c r="G281" s="42" t="str">
        <f t="shared" si="17"/>
        <v/>
      </c>
      <c r="H281" s="42" t="str">
        <f t="shared" si="18"/>
        <v/>
      </c>
      <c r="I281" s="42" t="str">
        <f t="shared" si="19"/>
        <v/>
      </c>
    </row>
    <row r="282" spans="1:9" ht="16.5" thickTop="1" thickBot="1">
      <c r="A282" s="8"/>
      <c r="B282" s="42"/>
      <c r="C282" s="8"/>
      <c r="D282" s="1"/>
      <c r="E282" s="1"/>
      <c r="F282" s="42" t="str">
        <f t="shared" si="16"/>
        <v/>
      </c>
      <c r="G282" s="42" t="str">
        <f t="shared" si="17"/>
        <v/>
      </c>
      <c r="H282" s="42" t="str">
        <f t="shared" si="18"/>
        <v/>
      </c>
      <c r="I282" s="42" t="str">
        <f t="shared" si="19"/>
        <v/>
      </c>
    </row>
    <row r="283" spans="1:9" ht="16.5" thickTop="1" thickBot="1">
      <c r="A283" s="8"/>
      <c r="B283" s="42"/>
      <c r="C283" s="8"/>
      <c r="D283" s="1"/>
      <c r="E283" s="1"/>
      <c r="F283" s="42" t="str">
        <f t="shared" si="16"/>
        <v/>
      </c>
      <c r="G283" s="42" t="str">
        <f t="shared" si="17"/>
        <v/>
      </c>
      <c r="H283" s="42" t="str">
        <f t="shared" si="18"/>
        <v/>
      </c>
      <c r="I283" s="42" t="str">
        <f t="shared" si="19"/>
        <v/>
      </c>
    </row>
    <row r="284" spans="1:9" ht="16.5" thickTop="1" thickBot="1">
      <c r="A284" s="8"/>
      <c r="B284" s="42"/>
      <c r="C284" s="8"/>
      <c r="D284" s="1"/>
      <c r="E284" s="1"/>
      <c r="F284" s="42" t="str">
        <f t="shared" si="16"/>
        <v/>
      </c>
      <c r="G284" s="42" t="str">
        <f t="shared" si="17"/>
        <v/>
      </c>
      <c r="H284" s="42" t="str">
        <f t="shared" si="18"/>
        <v/>
      </c>
      <c r="I284" s="42" t="str">
        <f t="shared" si="19"/>
        <v/>
      </c>
    </row>
    <row r="285" spans="1:9" ht="16.5" thickTop="1" thickBot="1">
      <c r="A285" s="8"/>
      <c r="B285" s="42"/>
      <c r="C285" s="8"/>
      <c r="D285" s="1"/>
      <c r="E285" s="1"/>
      <c r="F285" s="42" t="str">
        <f t="shared" si="16"/>
        <v/>
      </c>
      <c r="G285" s="42" t="str">
        <f t="shared" si="17"/>
        <v/>
      </c>
      <c r="H285" s="42" t="str">
        <f t="shared" si="18"/>
        <v/>
      </c>
      <c r="I285" s="42" t="str">
        <f t="shared" si="19"/>
        <v/>
      </c>
    </row>
    <row r="286" spans="1:9" ht="16.5" thickTop="1" thickBot="1">
      <c r="A286" s="8"/>
      <c r="B286" s="42"/>
      <c r="C286" s="8"/>
      <c r="D286" s="1"/>
      <c r="E286" s="1"/>
      <c r="F286" s="42" t="str">
        <f t="shared" si="16"/>
        <v/>
      </c>
      <c r="G286" s="42" t="str">
        <f t="shared" si="17"/>
        <v/>
      </c>
      <c r="H286" s="42" t="str">
        <f t="shared" si="18"/>
        <v/>
      </c>
      <c r="I286" s="42" t="str">
        <f t="shared" si="19"/>
        <v/>
      </c>
    </row>
    <row r="287" spans="1:9" ht="16.5" thickTop="1" thickBot="1">
      <c r="A287" s="8"/>
      <c r="B287" s="42"/>
      <c r="C287" s="8"/>
      <c r="D287" s="1"/>
      <c r="E287" s="1"/>
      <c r="F287" s="42" t="str">
        <f t="shared" si="16"/>
        <v/>
      </c>
      <c r="G287" s="42" t="str">
        <f t="shared" si="17"/>
        <v/>
      </c>
      <c r="H287" s="42" t="str">
        <f t="shared" si="18"/>
        <v/>
      </c>
      <c r="I287" s="42" t="str">
        <f t="shared" si="19"/>
        <v/>
      </c>
    </row>
    <row r="288" spans="1:9" ht="16.5" thickTop="1" thickBot="1">
      <c r="A288" s="8"/>
      <c r="B288" s="42"/>
      <c r="C288" s="8"/>
      <c r="D288" s="1"/>
      <c r="E288" s="1"/>
      <c r="F288" s="42" t="str">
        <f t="shared" si="16"/>
        <v/>
      </c>
      <c r="G288" s="42" t="str">
        <f t="shared" si="17"/>
        <v/>
      </c>
      <c r="H288" s="42" t="str">
        <f t="shared" si="18"/>
        <v/>
      </c>
      <c r="I288" s="42" t="str">
        <f t="shared" si="19"/>
        <v/>
      </c>
    </row>
    <row r="289" spans="1:9" ht="16.5" thickTop="1" thickBot="1">
      <c r="A289" s="8"/>
      <c r="B289" s="42"/>
      <c r="C289" s="8"/>
      <c r="D289" s="1"/>
      <c r="E289" s="1"/>
      <c r="F289" s="42" t="str">
        <f t="shared" si="16"/>
        <v/>
      </c>
      <c r="G289" s="42" t="str">
        <f t="shared" si="17"/>
        <v/>
      </c>
      <c r="H289" s="42" t="str">
        <f t="shared" si="18"/>
        <v/>
      </c>
      <c r="I289" s="42" t="str">
        <f t="shared" si="19"/>
        <v/>
      </c>
    </row>
    <row r="290" spans="1:9" ht="16.5" thickTop="1" thickBot="1">
      <c r="A290" s="8"/>
      <c r="B290" s="42"/>
      <c r="C290" s="8"/>
      <c r="D290" s="1"/>
      <c r="E290" s="1"/>
      <c r="F290" s="42" t="str">
        <f t="shared" si="16"/>
        <v/>
      </c>
      <c r="G290" s="42" t="str">
        <f t="shared" si="17"/>
        <v/>
      </c>
      <c r="H290" s="42" t="str">
        <f t="shared" si="18"/>
        <v/>
      </c>
      <c r="I290" s="42" t="str">
        <f t="shared" si="19"/>
        <v/>
      </c>
    </row>
    <row r="291" spans="1:9" ht="16.5" thickTop="1" thickBot="1">
      <c r="A291" s="8"/>
      <c r="B291" s="42"/>
      <c r="C291" s="8"/>
      <c r="D291" s="1"/>
      <c r="E291" s="1"/>
      <c r="F291" s="42" t="str">
        <f t="shared" si="16"/>
        <v/>
      </c>
      <c r="G291" s="42" t="str">
        <f t="shared" si="17"/>
        <v/>
      </c>
      <c r="H291" s="42" t="str">
        <f t="shared" si="18"/>
        <v/>
      </c>
      <c r="I291" s="42" t="str">
        <f t="shared" si="19"/>
        <v/>
      </c>
    </row>
    <row r="292" spans="1:9" ht="16.5" thickTop="1" thickBot="1">
      <c r="A292" s="8"/>
      <c r="B292" s="42"/>
      <c r="C292" s="8"/>
      <c r="D292" s="1"/>
      <c r="E292" s="1"/>
      <c r="F292" s="42" t="str">
        <f t="shared" si="16"/>
        <v/>
      </c>
      <c r="G292" s="42" t="str">
        <f t="shared" si="17"/>
        <v/>
      </c>
      <c r="H292" s="42" t="str">
        <f t="shared" si="18"/>
        <v/>
      </c>
      <c r="I292" s="42" t="str">
        <f t="shared" si="19"/>
        <v/>
      </c>
    </row>
    <row r="293" spans="1:9" ht="16.5" thickTop="1" thickBot="1">
      <c r="A293" s="8"/>
      <c r="B293" s="42"/>
      <c r="C293" s="8"/>
      <c r="D293" s="1"/>
      <c r="E293" s="1"/>
      <c r="F293" s="42" t="str">
        <f t="shared" si="16"/>
        <v/>
      </c>
      <c r="G293" s="42" t="str">
        <f t="shared" si="17"/>
        <v/>
      </c>
      <c r="H293" s="42" t="str">
        <f t="shared" si="18"/>
        <v/>
      </c>
      <c r="I293" s="42" t="str">
        <f t="shared" si="19"/>
        <v/>
      </c>
    </row>
    <row r="294" spans="1:9" ht="16.5" thickTop="1" thickBot="1">
      <c r="A294" s="8"/>
      <c r="B294" s="42"/>
      <c r="C294" s="8"/>
      <c r="D294" s="1"/>
      <c r="E294" s="1"/>
      <c r="F294" s="42" t="str">
        <f t="shared" si="16"/>
        <v/>
      </c>
      <c r="G294" s="42" t="str">
        <f t="shared" si="17"/>
        <v/>
      </c>
      <c r="H294" s="42" t="str">
        <f t="shared" si="18"/>
        <v/>
      </c>
      <c r="I294" s="42" t="str">
        <f t="shared" si="19"/>
        <v/>
      </c>
    </row>
    <row r="295" spans="1:9" ht="16.5" thickTop="1" thickBot="1">
      <c r="A295" s="8"/>
      <c r="B295" s="42"/>
      <c r="C295" s="8"/>
      <c r="D295" s="1"/>
      <c r="E295" s="1"/>
      <c r="F295" s="42" t="str">
        <f t="shared" si="16"/>
        <v/>
      </c>
      <c r="G295" s="42" t="str">
        <f t="shared" si="17"/>
        <v/>
      </c>
      <c r="H295" s="42" t="str">
        <f t="shared" si="18"/>
        <v/>
      </c>
      <c r="I295" s="42" t="str">
        <f t="shared" si="19"/>
        <v/>
      </c>
    </row>
    <row r="296" spans="1:9" ht="16.5" thickTop="1" thickBot="1">
      <c r="A296" s="8"/>
      <c r="B296" s="42"/>
      <c r="C296" s="8"/>
      <c r="D296" s="1"/>
      <c r="E296" s="1"/>
      <c r="F296" s="42" t="str">
        <f t="shared" si="16"/>
        <v/>
      </c>
      <c r="G296" s="42" t="str">
        <f t="shared" si="17"/>
        <v/>
      </c>
      <c r="H296" s="42" t="str">
        <f t="shared" si="18"/>
        <v/>
      </c>
      <c r="I296" s="42" t="str">
        <f t="shared" si="19"/>
        <v/>
      </c>
    </row>
    <row r="297" spans="1:9" ht="16.5" thickTop="1" thickBot="1">
      <c r="A297" s="8"/>
      <c r="B297" s="42"/>
      <c r="C297" s="8"/>
      <c r="D297" s="1"/>
      <c r="E297" s="1"/>
      <c r="F297" s="42" t="str">
        <f t="shared" si="16"/>
        <v/>
      </c>
      <c r="G297" s="42" t="str">
        <f t="shared" si="17"/>
        <v/>
      </c>
      <c r="H297" s="42" t="str">
        <f t="shared" si="18"/>
        <v/>
      </c>
      <c r="I297" s="42" t="str">
        <f t="shared" si="19"/>
        <v/>
      </c>
    </row>
    <row r="298" spans="1:9" ht="16.5" thickTop="1" thickBot="1">
      <c r="A298" s="8"/>
      <c r="B298" s="42"/>
      <c r="C298" s="8"/>
      <c r="D298" s="1"/>
      <c r="E298" s="1"/>
      <c r="F298" s="42" t="str">
        <f t="shared" si="16"/>
        <v/>
      </c>
      <c r="G298" s="42" t="str">
        <f t="shared" si="17"/>
        <v/>
      </c>
      <c r="H298" s="42" t="str">
        <f t="shared" si="18"/>
        <v/>
      </c>
      <c r="I298" s="42" t="str">
        <f t="shared" si="19"/>
        <v/>
      </c>
    </row>
    <row r="299" spans="1:9" ht="16.5" thickTop="1" thickBot="1">
      <c r="A299" s="8"/>
      <c r="B299" s="42"/>
      <c r="C299" s="8"/>
      <c r="D299" s="1"/>
      <c r="E299" s="1"/>
      <c r="F299" s="42" t="str">
        <f t="shared" si="16"/>
        <v/>
      </c>
      <c r="G299" s="42" t="str">
        <f t="shared" si="17"/>
        <v/>
      </c>
      <c r="H299" s="42" t="str">
        <f t="shared" si="18"/>
        <v/>
      </c>
      <c r="I299" s="42" t="str">
        <f t="shared" si="19"/>
        <v/>
      </c>
    </row>
    <row r="300" spans="1:9" ht="16.5" thickTop="1" thickBot="1">
      <c r="A300" s="8"/>
      <c r="B300" s="42"/>
      <c r="C300" s="8"/>
      <c r="D300" s="1"/>
      <c r="E300" s="1"/>
      <c r="F300" s="42" t="str">
        <f t="shared" si="16"/>
        <v/>
      </c>
      <c r="G300" s="42" t="str">
        <f t="shared" si="17"/>
        <v/>
      </c>
      <c r="H300" s="42" t="str">
        <f t="shared" si="18"/>
        <v/>
      </c>
      <c r="I300" s="42" t="str">
        <f t="shared" si="19"/>
        <v/>
      </c>
    </row>
    <row r="301" spans="1:9" ht="16.5" thickTop="1" thickBot="1">
      <c r="A301" s="8"/>
      <c r="B301" s="42"/>
      <c r="C301" s="8"/>
      <c r="D301" s="1"/>
      <c r="E301" s="1"/>
      <c r="F301" s="42" t="str">
        <f t="shared" si="16"/>
        <v/>
      </c>
      <c r="G301" s="42" t="str">
        <f t="shared" si="17"/>
        <v/>
      </c>
      <c r="H301" s="42" t="str">
        <f t="shared" si="18"/>
        <v/>
      </c>
      <c r="I301" s="42" t="str">
        <f t="shared" si="19"/>
        <v/>
      </c>
    </row>
    <row r="302" spans="1:9" ht="16.5" thickTop="1" thickBot="1">
      <c r="A302" s="8"/>
      <c r="B302" s="42"/>
      <c r="C302" s="8"/>
      <c r="D302" s="1"/>
      <c r="E302" s="1"/>
      <c r="F302" s="42" t="str">
        <f t="shared" si="16"/>
        <v/>
      </c>
      <c r="G302" s="42" t="str">
        <f t="shared" si="17"/>
        <v/>
      </c>
      <c r="H302" s="42" t="str">
        <f t="shared" si="18"/>
        <v/>
      </c>
      <c r="I302" s="42" t="str">
        <f t="shared" si="19"/>
        <v/>
      </c>
    </row>
    <row r="303" spans="1:9" ht="16.5" thickTop="1" thickBot="1">
      <c r="A303" s="8"/>
      <c r="B303" s="42"/>
      <c r="C303" s="8"/>
      <c r="D303" s="1"/>
      <c r="E303" s="1"/>
      <c r="F303" s="42" t="str">
        <f t="shared" si="16"/>
        <v/>
      </c>
      <c r="G303" s="42" t="str">
        <f t="shared" si="17"/>
        <v/>
      </c>
      <c r="H303" s="42" t="str">
        <f t="shared" si="18"/>
        <v/>
      </c>
      <c r="I303" s="42" t="str">
        <f t="shared" si="19"/>
        <v/>
      </c>
    </row>
    <row r="304" spans="1:9" ht="16.5" thickTop="1" thickBot="1">
      <c r="A304" s="8"/>
      <c r="B304" s="42"/>
      <c r="C304" s="8"/>
      <c r="D304" s="1"/>
      <c r="E304" s="1"/>
      <c r="F304" s="42" t="str">
        <f t="shared" si="16"/>
        <v/>
      </c>
      <c r="G304" s="42" t="str">
        <f t="shared" si="17"/>
        <v/>
      </c>
      <c r="H304" s="42" t="str">
        <f t="shared" si="18"/>
        <v/>
      </c>
      <c r="I304" s="42" t="str">
        <f t="shared" si="19"/>
        <v/>
      </c>
    </row>
    <row r="305" spans="1:9" ht="16.5" thickTop="1" thickBot="1">
      <c r="A305" s="8"/>
      <c r="B305" s="42"/>
      <c r="C305" s="8"/>
      <c r="D305" s="1"/>
      <c r="E305" s="1"/>
      <c r="F305" s="42" t="str">
        <f t="shared" si="16"/>
        <v/>
      </c>
      <c r="G305" s="42" t="str">
        <f t="shared" si="17"/>
        <v/>
      </c>
      <c r="H305" s="42" t="str">
        <f t="shared" si="18"/>
        <v/>
      </c>
      <c r="I305" s="42" t="str">
        <f t="shared" si="19"/>
        <v/>
      </c>
    </row>
    <row r="306" spans="1:9" ht="16.5" thickTop="1" thickBot="1">
      <c r="A306" s="8"/>
      <c r="B306" s="42"/>
      <c r="C306" s="8"/>
      <c r="D306" s="1"/>
      <c r="E306" s="1"/>
      <c r="F306" s="42" t="str">
        <f t="shared" si="16"/>
        <v/>
      </c>
      <c r="G306" s="42" t="str">
        <f t="shared" si="17"/>
        <v/>
      </c>
      <c r="H306" s="42" t="str">
        <f t="shared" si="18"/>
        <v/>
      </c>
      <c r="I306" s="42" t="str">
        <f t="shared" si="19"/>
        <v/>
      </c>
    </row>
    <row r="307" spans="1:9" ht="16.5" thickTop="1" thickBot="1">
      <c r="A307" s="8"/>
      <c r="B307" s="42"/>
      <c r="C307" s="8"/>
      <c r="D307" s="1"/>
      <c r="E307" s="1"/>
      <c r="F307" s="42" t="str">
        <f t="shared" si="16"/>
        <v/>
      </c>
      <c r="G307" s="42" t="str">
        <f t="shared" si="17"/>
        <v/>
      </c>
      <c r="H307" s="42" t="str">
        <f t="shared" si="18"/>
        <v/>
      </c>
      <c r="I307" s="42" t="str">
        <f t="shared" si="19"/>
        <v/>
      </c>
    </row>
    <row r="308" spans="1:9" ht="16.5" thickTop="1" thickBot="1">
      <c r="A308" s="8"/>
      <c r="B308" s="42"/>
      <c r="C308" s="8"/>
      <c r="D308" s="1"/>
      <c r="E308" s="1"/>
      <c r="F308" s="42" t="str">
        <f t="shared" si="16"/>
        <v/>
      </c>
      <c r="G308" s="42" t="str">
        <f t="shared" si="17"/>
        <v/>
      </c>
      <c r="H308" s="42" t="str">
        <f t="shared" si="18"/>
        <v/>
      </c>
      <c r="I308" s="42" t="str">
        <f t="shared" si="19"/>
        <v/>
      </c>
    </row>
    <row r="309" spans="1:9" ht="16.5" thickTop="1" thickBot="1">
      <c r="A309" s="8"/>
      <c r="B309" s="42"/>
      <c r="C309" s="8"/>
      <c r="D309" s="1"/>
      <c r="E309" s="1"/>
      <c r="F309" s="42" t="str">
        <f t="shared" si="16"/>
        <v/>
      </c>
      <c r="G309" s="42" t="str">
        <f t="shared" si="17"/>
        <v/>
      </c>
      <c r="H309" s="42" t="str">
        <f t="shared" si="18"/>
        <v/>
      </c>
      <c r="I309" s="42" t="str">
        <f t="shared" si="19"/>
        <v/>
      </c>
    </row>
    <row r="310" spans="1:9" ht="16.5" thickTop="1" thickBot="1">
      <c r="A310" s="8"/>
      <c r="B310" s="42"/>
      <c r="C310" s="8"/>
      <c r="D310" s="1"/>
      <c r="E310" s="1"/>
      <c r="F310" s="42" t="str">
        <f t="shared" si="16"/>
        <v/>
      </c>
      <c r="G310" s="42" t="str">
        <f t="shared" si="17"/>
        <v/>
      </c>
      <c r="H310" s="42" t="str">
        <f t="shared" si="18"/>
        <v/>
      </c>
      <c r="I310" s="42" t="str">
        <f t="shared" si="19"/>
        <v/>
      </c>
    </row>
    <row r="311" spans="1:9" ht="16.5" thickTop="1" thickBot="1">
      <c r="A311" s="8"/>
      <c r="B311" s="42"/>
      <c r="C311" s="8"/>
      <c r="D311" s="1"/>
      <c r="E311" s="1"/>
      <c r="F311" s="42" t="str">
        <f t="shared" si="16"/>
        <v/>
      </c>
      <c r="G311" s="42" t="str">
        <f t="shared" si="17"/>
        <v/>
      </c>
      <c r="H311" s="42" t="str">
        <f t="shared" si="18"/>
        <v/>
      </c>
      <c r="I311" s="42" t="str">
        <f t="shared" si="19"/>
        <v/>
      </c>
    </row>
    <row r="312" spans="1:9" ht="16.5" thickTop="1" thickBot="1">
      <c r="A312" s="8"/>
      <c r="B312" s="42"/>
      <c r="C312" s="8"/>
      <c r="D312" s="1"/>
      <c r="E312" s="1"/>
      <c r="F312" s="42" t="str">
        <f t="shared" si="16"/>
        <v/>
      </c>
      <c r="G312" s="42" t="str">
        <f t="shared" si="17"/>
        <v/>
      </c>
      <c r="H312" s="42" t="str">
        <f t="shared" si="18"/>
        <v/>
      </c>
      <c r="I312" s="42" t="str">
        <f t="shared" si="19"/>
        <v/>
      </c>
    </row>
    <row r="313" spans="1:9" ht="16.5" thickTop="1" thickBot="1">
      <c r="A313" s="8"/>
      <c r="B313" s="42"/>
      <c r="C313" s="8"/>
      <c r="D313" s="1"/>
      <c r="E313" s="1"/>
      <c r="F313" s="42" t="str">
        <f t="shared" si="16"/>
        <v/>
      </c>
      <c r="G313" s="42" t="str">
        <f t="shared" si="17"/>
        <v/>
      </c>
      <c r="H313" s="42" t="str">
        <f t="shared" si="18"/>
        <v/>
      </c>
      <c r="I313" s="42" t="str">
        <f t="shared" si="19"/>
        <v/>
      </c>
    </row>
    <row r="314" spans="1:9" ht="16.5" thickTop="1" thickBot="1">
      <c r="A314" s="8"/>
      <c r="B314" s="42"/>
      <c r="C314" s="8"/>
      <c r="D314" s="1"/>
      <c r="E314" s="1"/>
      <c r="F314" s="42" t="str">
        <f t="shared" si="16"/>
        <v/>
      </c>
      <c r="G314" s="42" t="str">
        <f t="shared" si="17"/>
        <v/>
      </c>
      <c r="H314" s="42" t="str">
        <f t="shared" si="18"/>
        <v/>
      </c>
      <c r="I314" s="42" t="str">
        <f t="shared" si="19"/>
        <v/>
      </c>
    </row>
    <row r="315" spans="1:9" ht="16.5" thickTop="1" thickBot="1">
      <c r="A315" s="8"/>
      <c r="B315" s="42"/>
      <c r="C315" s="8"/>
      <c r="D315" s="1"/>
      <c r="E315" s="1"/>
      <c r="F315" s="42" t="str">
        <f t="shared" si="16"/>
        <v/>
      </c>
      <c r="G315" s="42" t="str">
        <f t="shared" si="17"/>
        <v/>
      </c>
      <c r="H315" s="42" t="str">
        <f t="shared" si="18"/>
        <v/>
      </c>
      <c r="I315" s="42" t="str">
        <f t="shared" si="19"/>
        <v/>
      </c>
    </row>
    <row r="316" spans="1:9" ht="16.5" thickTop="1" thickBot="1">
      <c r="A316" s="8"/>
      <c r="B316" s="42"/>
      <c r="C316" s="8"/>
      <c r="D316" s="1"/>
      <c r="E316" s="1"/>
      <c r="F316" s="42" t="str">
        <f t="shared" si="16"/>
        <v/>
      </c>
      <c r="G316" s="42" t="str">
        <f t="shared" si="17"/>
        <v/>
      </c>
      <c r="H316" s="42" t="str">
        <f t="shared" si="18"/>
        <v/>
      </c>
      <c r="I316" s="42" t="str">
        <f t="shared" si="19"/>
        <v/>
      </c>
    </row>
    <row r="317" spans="1:9" ht="16.5" thickTop="1" thickBot="1">
      <c r="A317" s="8"/>
      <c r="B317" s="42"/>
      <c r="C317" s="8"/>
      <c r="D317" s="1"/>
      <c r="E317" s="1"/>
      <c r="F317" s="42" t="str">
        <f t="shared" si="16"/>
        <v/>
      </c>
      <c r="G317" s="42" t="str">
        <f t="shared" si="17"/>
        <v/>
      </c>
      <c r="H317" s="42" t="str">
        <f t="shared" si="18"/>
        <v/>
      </c>
      <c r="I317" s="42" t="str">
        <f t="shared" si="19"/>
        <v/>
      </c>
    </row>
    <row r="318" spans="1:9" ht="16.5" thickTop="1" thickBot="1">
      <c r="A318" s="8"/>
      <c r="B318" s="42"/>
      <c r="C318" s="8"/>
      <c r="D318" s="1"/>
      <c r="E318" s="1"/>
      <c r="F318" s="42" t="str">
        <f t="shared" si="16"/>
        <v/>
      </c>
      <c r="G318" s="42" t="str">
        <f t="shared" si="17"/>
        <v/>
      </c>
      <c r="H318" s="42" t="str">
        <f t="shared" si="18"/>
        <v/>
      </c>
      <c r="I318" s="42" t="str">
        <f t="shared" si="19"/>
        <v/>
      </c>
    </row>
    <row r="319" spans="1:9" ht="16.5" thickTop="1" thickBot="1">
      <c r="A319" s="8"/>
      <c r="B319" s="42"/>
      <c r="C319" s="8"/>
      <c r="D319" s="1"/>
      <c r="E319" s="1"/>
      <c r="F319" s="42" t="str">
        <f t="shared" si="16"/>
        <v/>
      </c>
      <c r="G319" s="42" t="str">
        <f t="shared" si="17"/>
        <v/>
      </c>
      <c r="H319" s="42" t="str">
        <f t="shared" si="18"/>
        <v/>
      </c>
      <c r="I319" s="42" t="str">
        <f t="shared" si="19"/>
        <v/>
      </c>
    </row>
    <row r="320" spans="1:9" ht="16.5" thickTop="1" thickBot="1">
      <c r="A320" s="8"/>
      <c r="B320" s="42"/>
      <c r="C320" s="8"/>
      <c r="D320" s="1"/>
      <c r="E320" s="1"/>
      <c r="F320" s="42" t="str">
        <f t="shared" si="16"/>
        <v/>
      </c>
      <c r="G320" s="42" t="str">
        <f t="shared" si="17"/>
        <v/>
      </c>
      <c r="H320" s="42" t="str">
        <f t="shared" si="18"/>
        <v/>
      </c>
      <c r="I320" s="42" t="str">
        <f t="shared" si="19"/>
        <v/>
      </c>
    </row>
    <row r="321" spans="1:9" ht="16.5" thickTop="1" thickBot="1">
      <c r="A321" s="8"/>
      <c r="B321" s="42"/>
      <c r="C321" s="8"/>
      <c r="D321" s="1"/>
      <c r="E321" s="1"/>
      <c r="F321" s="42" t="str">
        <f t="shared" si="16"/>
        <v/>
      </c>
      <c r="G321" s="42" t="str">
        <f t="shared" si="17"/>
        <v/>
      </c>
      <c r="H321" s="42" t="str">
        <f t="shared" si="18"/>
        <v/>
      </c>
      <c r="I321" s="42" t="str">
        <f t="shared" si="19"/>
        <v/>
      </c>
    </row>
    <row r="322" spans="1:9" ht="16.5" thickTop="1" thickBot="1">
      <c r="A322" s="8"/>
      <c r="B322" s="42"/>
      <c r="C322" s="8"/>
      <c r="D322" s="1"/>
      <c r="E322" s="1"/>
      <c r="F322" s="42" t="str">
        <f t="shared" si="16"/>
        <v/>
      </c>
      <c r="G322" s="42" t="str">
        <f t="shared" si="17"/>
        <v/>
      </c>
      <c r="H322" s="42" t="str">
        <f t="shared" si="18"/>
        <v/>
      </c>
      <c r="I322" s="42" t="str">
        <f t="shared" si="19"/>
        <v/>
      </c>
    </row>
    <row r="323" spans="1:9" ht="16.5" thickTop="1" thickBot="1">
      <c r="A323" s="8"/>
      <c r="B323" s="42"/>
      <c r="C323" s="8"/>
      <c r="D323" s="1"/>
      <c r="E323" s="1"/>
      <c r="F323" s="42" t="str">
        <f t="shared" si="16"/>
        <v/>
      </c>
      <c r="G323" s="42" t="str">
        <f t="shared" si="17"/>
        <v/>
      </c>
      <c r="H323" s="42" t="str">
        <f t="shared" si="18"/>
        <v/>
      </c>
      <c r="I323" s="42" t="str">
        <f t="shared" si="19"/>
        <v/>
      </c>
    </row>
    <row r="324" spans="1:9" ht="16.5" thickTop="1" thickBot="1">
      <c r="A324" s="8"/>
      <c r="B324" s="42"/>
      <c r="C324" s="8"/>
      <c r="D324" s="1"/>
      <c r="E324" s="1"/>
      <c r="F324" s="42" t="str">
        <f t="shared" si="16"/>
        <v/>
      </c>
      <c r="G324" s="42" t="str">
        <f t="shared" si="17"/>
        <v/>
      </c>
      <c r="H324" s="42" t="str">
        <f t="shared" si="18"/>
        <v/>
      </c>
      <c r="I324" s="42" t="str">
        <f t="shared" si="19"/>
        <v/>
      </c>
    </row>
    <row r="325" spans="1:9" ht="16.5" thickTop="1" thickBot="1">
      <c r="A325" s="8"/>
      <c r="B325" s="42"/>
      <c r="C325" s="8"/>
      <c r="D325" s="1"/>
      <c r="E325" s="1"/>
      <c r="F325" s="42" t="str">
        <f t="shared" si="16"/>
        <v/>
      </c>
      <c r="G325" s="42" t="str">
        <f t="shared" si="17"/>
        <v/>
      </c>
      <c r="H325" s="42" t="str">
        <f t="shared" si="18"/>
        <v/>
      </c>
      <c r="I325" s="42" t="str">
        <f t="shared" si="19"/>
        <v/>
      </c>
    </row>
    <row r="326" spans="1:9" ht="16.5" thickTop="1" thickBot="1">
      <c r="A326" s="8"/>
      <c r="B326" s="42"/>
      <c r="C326" s="8"/>
      <c r="D326" s="1"/>
      <c r="E326" s="1"/>
      <c r="F326" s="42" t="str">
        <f t="shared" si="16"/>
        <v/>
      </c>
      <c r="G326" s="42" t="str">
        <f t="shared" si="17"/>
        <v/>
      </c>
      <c r="H326" s="42" t="str">
        <f t="shared" si="18"/>
        <v/>
      </c>
      <c r="I326" s="42" t="str">
        <f t="shared" si="19"/>
        <v/>
      </c>
    </row>
    <row r="327" spans="1:9" ht="16.5" thickTop="1" thickBot="1">
      <c r="A327" s="8"/>
      <c r="B327" s="42"/>
      <c r="C327" s="8"/>
      <c r="D327" s="1"/>
      <c r="E327" s="1"/>
      <c r="F327" s="42" t="str">
        <f t="shared" si="16"/>
        <v/>
      </c>
      <c r="G327" s="42" t="str">
        <f t="shared" si="17"/>
        <v/>
      </c>
      <c r="H327" s="42" t="str">
        <f t="shared" si="18"/>
        <v/>
      </c>
      <c r="I327" s="42" t="str">
        <f t="shared" si="19"/>
        <v/>
      </c>
    </row>
    <row r="328" spans="1:9" ht="16.5" thickTop="1" thickBot="1">
      <c r="A328" s="8"/>
      <c r="B328" s="42"/>
      <c r="C328" s="8"/>
      <c r="D328" s="1"/>
      <c r="E328" s="1"/>
      <c r="F328" s="42" t="str">
        <f t="shared" si="16"/>
        <v/>
      </c>
      <c r="G328" s="42" t="str">
        <f t="shared" si="17"/>
        <v/>
      </c>
      <c r="H328" s="42" t="str">
        <f t="shared" si="18"/>
        <v/>
      </c>
      <c r="I328" s="42" t="str">
        <f t="shared" si="19"/>
        <v/>
      </c>
    </row>
    <row r="329" spans="1:9" ht="16.5" thickTop="1" thickBot="1">
      <c r="A329" s="8"/>
      <c r="B329" s="42"/>
      <c r="C329" s="8"/>
      <c r="D329" s="1"/>
      <c r="E329" s="1"/>
      <c r="F329" s="42" t="str">
        <f t="shared" si="16"/>
        <v/>
      </c>
      <c r="G329" s="42" t="str">
        <f t="shared" si="17"/>
        <v/>
      </c>
      <c r="H329" s="42" t="str">
        <f t="shared" si="18"/>
        <v/>
      </c>
      <c r="I329" s="42" t="str">
        <f t="shared" si="19"/>
        <v/>
      </c>
    </row>
    <row r="330" spans="1:9" ht="16.5" thickTop="1" thickBot="1">
      <c r="A330" s="8"/>
      <c r="B330" s="42"/>
      <c r="C330" s="8"/>
      <c r="D330" s="1"/>
      <c r="E330" s="1"/>
      <c r="F330" s="42" t="str">
        <f t="shared" si="16"/>
        <v/>
      </c>
      <c r="G330" s="42" t="str">
        <f t="shared" si="17"/>
        <v/>
      </c>
      <c r="H330" s="42" t="str">
        <f t="shared" si="18"/>
        <v/>
      </c>
      <c r="I330" s="42" t="str">
        <f t="shared" si="19"/>
        <v/>
      </c>
    </row>
    <row r="331" spans="1:9" ht="16.5" thickTop="1" thickBot="1">
      <c r="A331" s="8"/>
      <c r="B331" s="42"/>
      <c r="C331" s="8"/>
      <c r="D331" s="1"/>
      <c r="E331" s="1"/>
      <c r="F331" s="42" t="str">
        <f t="shared" si="16"/>
        <v/>
      </c>
      <c r="G331" s="42" t="str">
        <f t="shared" si="17"/>
        <v/>
      </c>
      <c r="H331" s="42" t="str">
        <f t="shared" si="18"/>
        <v/>
      </c>
      <c r="I331" s="42" t="str">
        <f t="shared" si="19"/>
        <v/>
      </c>
    </row>
    <row r="332" spans="1:9" ht="16.5" thickTop="1" thickBot="1">
      <c r="A332" s="8"/>
      <c r="B332" s="42"/>
      <c r="C332" s="8"/>
      <c r="D332" s="1"/>
      <c r="E332" s="1"/>
      <c r="F332" s="42" t="str">
        <f t="shared" si="16"/>
        <v/>
      </c>
      <c r="G332" s="42" t="str">
        <f t="shared" si="17"/>
        <v/>
      </c>
      <c r="H332" s="42" t="str">
        <f t="shared" si="18"/>
        <v/>
      </c>
      <c r="I332" s="42" t="str">
        <f t="shared" si="19"/>
        <v/>
      </c>
    </row>
    <row r="333" spans="1:9" ht="16.5" thickTop="1" thickBot="1">
      <c r="A333" s="8"/>
      <c r="B333" s="42"/>
      <c r="C333" s="8"/>
      <c r="D333" s="1"/>
      <c r="E333" s="1"/>
      <c r="F333" s="42" t="str">
        <f t="shared" ref="F333:F396" si="20">IF(AND(ISBLANK($C333),ISBLANK($A333),NOT(ISBLANK($B333))),$B333,"")</f>
        <v/>
      </c>
      <c r="G333" s="42" t="str">
        <f t="shared" ref="G333:G396" si="21">IF(AND(ISBLANK($C333),$A333="X",NOT(ISBLANK($B333))),$B333,"")</f>
        <v/>
      </c>
      <c r="H333" s="42" t="str">
        <f t="shared" ref="H333:H396" si="22">IF(AND($C333="D",ISBLANK($A333),NOT(ISBLANK($B333))),$B333,"")</f>
        <v/>
      </c>
      <c r="I333" s="42" t="str">
        <f t="shared" ref="I333:I396" si="23">IF(AND($C333="D",$A333="X",NOT(ISBLANK($B333))),$B333,"")</f>
        <v/>
      </c>
    </row>
    <row r="334" spans="1:9" ht="16.5" thickTop="1" thickBot="1">
      <c r="A334" s="8"/>
      <c r="B334" s="42"/>
      <c r="C334" s="8"/>
      <c r="D334" s="1"/>
      <c r="E334" s="1"/>
      <c r="F334" s="42" t="str">
        <f t="shared" si="20"/>
        <v/>
      </c>
      <c r="G334" s="42" t="str">
        <f t="shared" si="21"/>
        <v/>
      </c>
      <c r="H334" s="42" t="str">
        <f t="shared" si="22"/>
        <v/>
      </c>
      <c r="I334" s="42" t="str">
        <f t="shared" si="23"/>
        <v/>
      </c>
    </row>
    <row r="335" spans="1:9" ht="16.5" thickTop="1" thickBot="1">
      <c r="A335" s="8"/>
      <c r="B335" s="42"/>
      <c r="C335" s="8"/>
      <c r="D335" s="1"/>
      <c r="E335" s="1"/>
      <c r="F335" s="42" t="str">
        <f t="shared" si="20"/>
        <v/>
      </c>
      <c r="G335" s="42" t="str">
        <f t="shared" si="21"/>
        <v/>
      </c>
      <c r="H335" s="42" t="str">
        <f t="shared" si="22"/>
        <v/>
      </c>
      <c r="I335" s="42" t="str">
        <f t="shared" si="23"/>
        <v/>
      </c>
    </row>
    <row r="336" spans="1:9" ht="16.5" thickTop="1" thickBot="1">
      <c r="A336" s="8"/>
      <c r="B336" s="42"/>
      <c r="C336" s="8"/>
      <c r="D336" s="1"/>
      <c r="E336" s="1"/>
      <c r="F336" s="42" t="str">
        <f t="shared" si="20"/>
        <v/>
      </c>
      <c r="G336" s="42" t="str">
        <f t="shared" si="21"/>
        <v/>
      </c>
      <c r="H336" s="42" t="str">
        <f t="shared" si="22"/>
        <v/>
      </c>
      <c r="I336" s="42" t="str">
        <f t="shared" si="23"/>
        <v/>
      </c>
    </row>
    <row r="337" spans="1:9" ht="16.5" thickTop="1" thickBot="1">
      <c r="A337" s="8"/>
      <c r="B337" s="42"/>
      <c r="C337" s="8"/>
      <c r="D337" s="1"/>
      <c r="E337" s="1"/>
      <c r="F337" s="42" t="str">
        <f t="shared" si="20"/>
        <v/>
      </c>
      <c r="G337" s="42" t="str">
        <f t="shared" si="21"/>
        <v/>
      </c>
      <c r="H337" s="42" t="str">
        <f t="shared" si="22"/>
        <v/>
      </c>
      <c r="I337" s="42" t="str">
        <f t="shared" si="23"/>
        <v/>
      </c>
    </row>
    <row r="338" spans="1:9" ht="16.5" thickTop="1" thickBot="1">
      <c r="A338" s="8"/>
      <c r="B338" s="42"/>
      <c r="C338" s="8"/>
      <c r="D338" s="1"/>
      <c r="E338" s="1"/>
      <c r="F338" s="42" t="str">
        <f t="shared" si="20"/>
        <v/>
      </c>
      <c r="G338" s="42" t="str">
        <f t="shared" si="21"/>
        <v/>
      </c>
      <c r="H338" s="42" t="str">
        <f t="shared" si="22"/>
        <v/>
      </c>
      <c r="I338" s="42" t="str">
        <f t="shared" si="23"/>
        <v/>
      </c>
    </row>
    <row r="339" spans="1:9" ht="16.5" thickTop="1" thickBot="1">
      <c r="A339" s="8"/>
      <c r="B339" s="42"/>
      <c r="C339" s="8"/>
      <c r="D339" s="1"/>
      <c r="E339" s="1"/>
      <c r="F339" s="42" t="str">
        <f t="shared" si="20"/>
        <v/>
      </c>
      <c r="G339" s="42" t="str">
        <f t="shared" si="21"/>
        <v/>
      </c>
      <c r="H339" s="42" t="str">
        <f t="shared" si="22"/>
        <v/>
      </c>
      <c r="I339" s="42" t="str">
        <f t="shared" si="23"/>
        <v/>
      </c>
    </row>
    <row r="340" spans="1:9" ht="16.5" thickTop="1" thickBot="1">
      <c r="A340" s="8"/>
      <c r="B340" s="42"/>
      <c r="C340" s="8"/>
      <c r="D340" s="1"/>
      <c r="E340" s="1"/>
      <c r="F340" s="42" t="str">
        <f t="shared" si="20"/>
        <v/>
      </c>
      <c r="G340" s="42" t="str">
        <f t="shared" si="21"/>
        <v/>
      </c>
      <c r="H340" s="42" t="str">
        <f t="shared" si="22"/>
        <v/>
      </c>
      <c r="I340" s="42" t="str">
        <f t="shared" si="23"/>
        <v/>
      </c>
    </row>
    <row r="341" spans="1:9" ht="16.5" thickTop="1" thickBot="1">
      <c r="A341" s="8"/>
      <c r="B341" s="42"/>
      <c r="C341" s="8"/>
      <c r="D341" s="1"/>
      <c r="E341" s="1"/>
      <c r="F341" s="42" t="str">
        <f t="shared" si="20"/>
        <v/>
      </c>
      <c r="G341" s="42" t="str">
        <f t="shared" si="21"/>
        <v/>
      </c>
      <c r="H341" s="42" t="str">
        <f t="shared" si="22"/>
        <v/>
      </c>
      <c r="I341" s="42" t="str">
        <f t="shared" si="23"/>
        <v/>
      </c>
    </row>
    <row r="342" spans="1:9" ht="16.5" thickTop="1" thickBot="1">
      <c r="A342" s="8"/>
      <c r="B342" s="42"/>
      <c r="C342" s="8"/>
      <c r="D342" s="1"/>
      <c r="E342" s="1"/>
      <c r="F342" s="42" t="str">
        <f t="shared" si="20"/>
        <v/>
      </c>
      <c r="G342" s="42" t="str">
        <f t="shared" si="21"/>
        <v/>
      </c>
      <c r="H342" s="42" t="str">
        <f t="shared" si="22"/>
        <v/>
      </c>
      <c r="I342" s="42" t="str">
        <f t="shared" si="23"/>
        <v/>
      </c>
    </row>
    <row r="343" spans="1:9" ht="16.5" thickTop="1" thickBot="1">
      <c r="A343" s="8"/>
      <c r="B343" s="42"/>
      <c r="C343" s="8"/>
      <c r="D343" s="1"/>
      <c r="E343" s="1"/>
      <c r="F343" s="42" t="str">
        <f t="shared" si="20"/>
        <v/>
      </c>
      <c r="G343" s="42" t="str">
        <f t="shared" si="21"/>
        <v/>
      </c>
      <c r="H343" s="42" t="str">
        <f t="shared" si="22"/>
        <v/>
      </c>
      <c r="I343" s="42" t="str">
        <f t="shared" si="23"/>
        <v/>
      </c>
    </row>
    <row r="344" spans="1:9" ht="16.5" thickTop="1" thickBot="1">
      <c r="A344" s="8"/>
      <c r="B344" s="42"/>
      <c r="C344" s="8"/>
      <c r="D344" s="1"/>
      <c r="E344" s="1"/>
      <c r="F344" s="42" t="str">
        <f t="shared" si="20"/>
        <v/>
      </c>
      <c r="G344" s="42" t="str">
        <f t="shared" si="21"/>
        <v/>
      </c>
      <c r="H344" s="42" t="str">
        <f t="shared" si="22"/>
        <v/>
      </c>
      <c r="I344" s="42" t="str">
        <f t="shared" si="23"/>
        <v/>
      </c>
    </row>
    <row r="345" spans="1:9" ht="16.5" thickTop="1" thickBot="1">
      <c r="A345" s="8"/>
      <c r="B345" s="42"/>
      <c r="C345" s="8"/>
      <c r="D345" s="1"/>
      <c r="E345" s="1"/>
      <c r="F345" s="42" t="str">
        <f t="shared" si="20"/>
        <v/>
      </c>
      <c r="G345" s="42" t="str">
        <f t="shared" si="21"/>
        <v/>
      </c>
      <c r="H345" s="42" t="str">
        <f t="shared" si="22"/>
        <v/>
      </c>
      <c r="I345" s="42" t="str">
        <f t="shared" si="23"/>
        <v/>
      </c>
    </row>
    <row r="346" spans="1:9" ht="16.5" thickTop="1" thickBot="1">
      <c r="A346" s="8"/>
      <c r="B346" s="42"/>
      <c r="C346" s="8"/>
      <c r="D346" s="1"/>
      <c r="E346" s="1"/>
      <c r="F346" s="42" t="str">
        <f t="shared" si="20"/>
        <v/>
      </c>
      <c r="G346" s="42" t="str">
        <f t="shared" si="21"/>
        <v/>
      </c>
      <c r="H346" s="42" t="str">
        <f t="shared" si="22"/>
        <v/>
      </c>
      <c r="I346" s="42" t="str">
        <f t="shared" si="23"/>
        <v/>
      </c>
    </row>
    <row r="347" spans="1:9" ht="16.5" thickTop="1" thickBot="1">
      <c r="A347" s="8"/>
      <c r="B347" s="42"/>
      <c r="C347" s="8"/>
      <c r="D347" s="1"/>
      <c r="E347" s="1"/>
      <c r="F347" s="42" t="str">
        <f t="shared" si="20"/>
        <v/>
      </c>
      <c r="G347" s="42" t="str">
        <f t="shared" si="21"/>
        <v/>
      </c>
      <c r="H347" s="42" t="str">
        <f t="shared" si="22"/>
        <v/>
      </c>
      <c r="I347" s="42" t="str">
        <f t="shared" si="23"/>
        <v/>
      </c>
    </row>
    <row r="348" spans="1:9" ht="16.5" thickTop="1" thickBot="1">
      <c r="A348" s="8"/>
      <c r="B348" s="42"/>
      <c r="C348" s="8"/>
      <c r="D348" s="1"/>
      <c r="E348" s="1"/>
      <c r="F348" s="42" t="str">
        <f t="shared" si="20"/>
        <v/>
      </c>
      <c r="G348" s="42" t="str">
        <f t="shared" si="21"/>
        <v/>
      </c>
      <c r="H348" s="42" t="str">
        <f t="shared" si="22"/>
        <v/>
      </c>
      <c r="I348" s="42" t="str">
        <f t="shared" si="23"/>
        <v/>
      </c>
    </row>
    <row r="349" spans="1:9" ht="16.5" thickTop="1" thickBot="1">
      <c r="A349" s="8"/>
      <c r="B349" s="42"/>
      <c r="C349" s="8"/>
      <c r="D349" s="1"/>
      <c r="E349" s="1"/>
      <c r="F349" s="42" t="str">
        <f t="shared" si="20"/>
        <v/>
      </c>
      <c r="G349" s="42" t="str">
        <f t="shared" si="21"/>
        <v/>
      </c>
      <c r="H349" s="42" t="str">
        <f t="shared" si="22"/>
        <v/>
      </c>
      <c r="I349" s="42" t="str">
        <f t="shared" si="23"/>
        <v/>
      </c>
    </row>
    <row r="350" spans="1:9" ht="16.5" thickTop="1" thickBot="1">
      <c r="A350" s="8"/>
      <c r="B350" s="42"/>
      <c r="C350" s="8"/>
      <c r="D350" s="1"/>
      <c r="E350" s="1"/>
      <c r="F350" s="42" t="str">
        <f t="shared" si="20"/>
        <v/>
      </c>
      <c r="G350" s="42" t="str">
        <f t="shared" si="21"/>
        <v/>
      </c>
      <c r="H350" s="42" t="str">
        <f t="shared" si="22"/>
        <v/>
      </c>
      <c r="I350" s="42" t="str">
        <f t="shared" si="23"/>
        <v/>
      </c>
    </row>
    <row r="351" spans="1:9" ht="16.5" thickTop="1" thickBot="1">
      <c r="A351" s="8"/>
      <c r="B351" s="42"/>
      <c r="C351" s="8"/>
      <c r="D351" s="1"/>
      <c r="E351" s="1"/>
      <c r="F351" s="42" t="str">
        <f t="shared" si="20"/>
        <v/>
      </c>
      <c r="G351" s="42" t="str">
        <f t="shared" si="21"/>
        <v/>
      </c>
      <c r="H351" s="42" t="str">
        <f t="shared" si="22"/>
        <v/>
      </c>
      <c r="I351" s="42" t="str">
        <f t="shared" si="23"/>
        <v/>
      </c>
    </row>
    <row r="352" spans="1:9" ht="16.5" thickTop="1" thickBot="1">
      <c r="A352" s="8"/>
      <c r="B352" s="42"/>
      <c r="C352" s="8"/>
      <c r="D352" s="1"/>
      <c r="E352" s="1"/>
      <c r="F352" s="42" t="str">
        <f t="shared" si="20"/>
        <v/>
      </c>
      <c r="G352" s="42" t="str">
        <f t="shared" si="21"/>
        <v/>
      </c>
      <c r="H352" s="42" t="str">
        <f t="shared" si="22"/>
        <v/>
      </c>
      <c r="I352" s="42" t="str">
        <f t="shared" si="23"/>
        <v/>
      </c>
    </row>
    <row r="353" spans="1:9" ht="16.5" thickTop="1" thickBot="1">
      <c r="A353" s="8"/>
      <c r="B353" s="42"/>
      <c r="C353" s="8"/>
      <c r="D353" s="1"/>
      <c r="E353" s="1"/>
      <c r="F353" s="42" t="str">
        <f t="shared" si="20"/>
        <v/>
      </c>
      <c r="G353" s="42" t="str">
        <f t="shared" si="21"/>
        <v/>
      </c>
      <c r="H353" s="42" t="str">
        <f t="shared" si="22"/>
        <v/>
      </c>
      <c r="I353" s="42" t="str">
        <f t="shared" si="23"/>
        <v/>
      </c>
    </row>
    <row r="354" spans="1:9" ht="16.5" thickTop="1" thickBot="1">
      <c r="A354" s="8"/>
      <c r="B354" s="42"/>
      <c r="C354" s="8"/>
      <c r="D354" s="1"/>
      <c r="E354" s="1"/>
      <c r="F354" s="42" t="str">
        <f t="shared" si="20"/>
        <v/>
      </c>
      <c r="G354" s="42" t="str">
        <f t="shared" si="21"/>
        <v/>
      </c>
      <c r="H354" s="42" t="str">
        <f t="shared" si="22"/>
        <v/>
      </c>
      <c r="I354" s="42" t="str">
        <f t="shared" si="23"/>
        <v/>
      </c>
    </row>
    <row r="355" spans="1:9" ht="16.5" thickTop="1" thickBot="1">
      <c r="A355" s="8"/>
      <c r="B355" s="42"/>
      <c r="C355" s="8"/>
      <c r="D355" s="1"/>
      <c r="E355" s="1"/>
      <c r="F355" s="42" t="str">
        <f t="shared" si="20"/>
        <v/>
      </c>
      <c r="G355" s="42" t="str">
        <f t="shared" si="21"/>
        <v/>
      </c>
      <c r="H355" s="42" t="str">
        <f t="shared" si="22"/>
        <v/>
      </c>
      <c r="I355" s="42" t="str">
        <f t="shared" si="23"/>
        <v/>
      </c>
    </row>
    <row r="356" spans="1:9" ht="16.5" thickTop="1" thickBot="1">
      <c r="A356" s="8"/>
      <c r="B356" s="42"/>
      <c r="C356" s="8"/>
      <c r="D356" s="1"/>
      <c r="E356" s="1"/>
      <c r="F356" s="42" t="str">
        <f t="shared" si="20"/>
        <v/>
      </c>
      <c r="G356" s="42" t="str">
        <f t="shared" si="21"/>
        <v/>
      </c>
      <c r="H356" s="42" t="str">
        <f t="shared" si="22"/>
        <v/>
      </c>
      <c r="I356" s="42" t="str">
        <f t="shared" si="23"/>
        <v/>
      </c>
    </row>
    <row r="357" spans="1:9" ht="16.5" thickTop="1" thickBot="1">
      <c r="A357" s="8"/>
      <c r="B357" s="42"/>
      <c r="C357" s="8"/>
      <c r="D357" s="1"/>
      <c r="E357" s="1"/>
      <c r="F357" s="42" t="str">
        <f t="shared" si="20"/>
        <v/>
      </c>
      <c r="G357" s="42" t="str">
        <f t="shared" si="21"/>
        <v/>
      </c>
      <c r="H357" s="42" t="str">
        <f t="shared" si="22"/>
        <v/>
      </c>
      <c r="I357" s="42" t="str">
        <f t="shared" si="23"/>
        <v/>
      </c>
    </row>
    <row r="358" spans="1:9" ht="16.5" thickTop="1" thickBot="1">
      <c r="A358" s="8"/>
      <c r="B358" s="42"/>
      <c r="C358" s="8"/>
      <c r="D358" s="1"/>
      <c r="E358" s="1"/>
      <c r="F358" s="42" t="str">
        <f t="shared" si="20"/>
        <v/>
      </c>
      <c r="G358" s="42" t="str">
        <f t="shared" si="21"/>
        <v/>
      </c>
      <c r="H358" s="42" t="str">
        <f t="shared" si="22"/>
        <v/>
      </c>
      <c r="I358" s="42" t="str">
        <f t="shared" si="23"/>
        <v/>
      </c>
    </row>
    <row r="359" spans="1:9" ht="16.5" thickTop="1" thickBot="1">
      <c r="A359" s="8"/>
      <c r="B359" s="42"/>
      <c r="C359" s="8"/>
      <c r="D359" s="1"/>
      <c r="E359" s="1"/>
      <c r="F359" s="42" t="str">
        <f t="shared" si="20"/>
        <v/>
      </c>
      <c r="G359" s="42" t="str">
        <f t="shared" si="21"/>
        <v/>
      </c>
      <c r="H359" s="42" t="str">
        <f t="shared" si="22"/>
        <v/>
      </c>
      <c r="I359" s="42" t="str">
        <f t="shared" si="23"/>
        <v/>
      </c>
    </row>
    <row r="360" spans="1:9" ht="16.5" thickTop="1" thickBot="1">
      <c r="A360" s="8"/>
      <c r="B360" s="42"/>
      <c r="C360" s="8"/>
      <c r="D360" s="1"/>
      <c r="E360" s="1"/>
      <c r="F360" s="42" t="str">
        <f t="shared" si="20"/>
        <v/>
      </c>
      <c r="G360" s="42" t="str">
        <f t="shared" si="21"/>
        <v/>
      </c>
      <c r="H360" s="42" t="str">
        <f t="shared" si="22"/>
        <v/>
      </c>
      <c r="I360" s="42" t="str">
        <f t="shared" si="23"/>
        <v/>
      </c>
    </row>
    <row r="361" spans="1:9" ht="16.5" thickTop="1" thickBot="1">
      <c r="A361" s="8"/>
      <c r="B361" s="42"/>
      <c r="C361" s="8"/>
      <c r="D361" s="1"/>
      <c r="E361" s="1"/>
      <c r="F361" s="42" t="str">
        <f t="shared" si="20"/>
        <v/>
      </c>
      <c r="G361" s="42" t="str">
        <f t="shared" si="21"/>
        <v/>
      </c>
      <c r="H361" s="42" t="str">
        <f t="shared" si="22"/>
        <v/>
      </c>
      <c r="I361" s="42" t="str">
        <f t="shared" si="23"/>
        <v/>
      </c>
    </row>
    <row r="362" spans="1:9" ht="16.5" thickTop="1" thickBot="1">
      <c r="A362" s="8"/>
      <c r="B362" s="42"/>
      <c r="C362" s="8"/>
      <c r="D362" s="1"/>
      <c r="E362" s="1"/>
      <c r="F362" s="42" t="str">
        <f t="shared" si="20"/>
        <v/>
      </c>
      <c r="G362" s="42" t="str">
        <f t="shared" si="21"/>
        <v/>
      </c>
      <c r="H362" s="42" t="str">
        <f t="shared" si="22"/>
        <v/>
      </c>
      <c r="I362" s="42" t="str">
        <f t="shared" si="23"/>
        <v/>
      </c>
    </row>
    <row r="363" spans="1:9" ht="16.5" thickTop="1" thickBot="1">
      <c r="A363" s="8"/>
      <c r="B363" s="42"/>
      <c r="C363" s="8"/>
      <c r="D363" s="1"/>
      <c r="E363" s="1"/>
      <c r="F363" s="42" t="str">
        <f t="shared" si="20"/>
        <v/>
      </c>
      <c r="G363" s="42" t="str">
        <f t="shared" si="21"/>
        <v/>
      </c>
      <c r="H363" s="42" t="str">
        <f t="shared" si="22"/>
        <v/>
      </c>
      <c r="I363" s="42" t="str">
        <f t="shared" si="23"/>
        <v/>
      </c>
    </row>
    <row r="364" spans="1:9" ht="16.5" thickTop="1" thickBot="1">
      <c r="A364" s="8"/>
      <c r="B364" s="42"/>
      <c r="C364" s="8"/>
      <c r="D364" s="1"/>
      <c r="E364" s="1"/>
      <c r="F364" s="42" t="str">
        <f t="shared" si="20"/>
        <v/>
      </c>
      <c r="G364" s="42" t="str">
        <f t="shared" si="21"/>
        <v/>
      </c>
      <c r="H364" s="42" t="str">
        <f t="shared" si="22"/>
        <v/>
      </c>
      <c r="I364" s="42" t="str">
        <f t="shared" si="23"/>
        <v/>
      </c>
    </row>
    <row r="365" spans="1:9" ht="16.5" thickTop="1" thickBot="1">
      <c r="A365" s="8"/>
      <c r="B365" s="42"/>
      <c r="C365" s="8"/>
      <c r="D365" s="1"/>
      <c r="E365" s="1"/>
      <c r="F365" s="42" t="str">
        <f t="shared" si="20"/>
        <v/>
      </c>
      <c r="G365" s="42" t="str">
        <f t="shared" si="21"/>
        <v/>
      </c>
      <c r="H365" s="42" t="str">
        <f t="shared" si="22"/>
        <v/>
      </c>
      <c r="I365" s="42" t="str">
        <f t="shared" si="23"/>
        <v/>
      </c>
    </row>
    <row r="366" spans="1:9" ht="16.5" thickTop="1" thickBot="1">
      <c r="A366" s="8"/>
      <c r="B366" s="42"/>
      <c r="C366" s="8"/>
      <c r="D366" s="1"/>
      <c r="E366" s="1"/>
      <c r="F366" s="42" t="str">
        <f t="shared" si="20"/>
        <v/>
      </c>
      <c r="G366" s="42" t="str">
        <f t="shared" si="21"/>
        <v/>
      </c>
      <c r="H366" s="42" t="str">
        <f t="shared" si="22"/>
        <v/>
      </c>
      <c r="I366" s="42" t="str">
        <f t="shared" si="23"/>
        <v/>
      </c>
    </row>
    <row r="367" spans="1:9" ht="16.5" thickTop="1" thickBot="1">
      <c r="A367" s="8"/>
      <c r="B367" s="42"/>
      <c r="C367" s="8"/>
      <c r="D367" s="1"/>
      <c r="E367" s="1"/>
      <c r="F367" s="42" t="str">
        <f t="shared" si="20"/>
        <v/>
      </c>
      <c r="G367" s="42" t="str">
        <f t="shared" si="21"/>
        <v/>
      </c>
      <c r="H367" s="42" t="str">
        <f t="shared" si="22"/>
        <v/>
      </c>
      <c r="I367" s="42" t="str">
        <f t="shared" si="23"/>
        <v/>
      </c>
    </row>
    <row r="368" spans="1:9" ht="16.5" thickTop="1" thickBot="1">
      <c r="A368" s="8"/>
      <c r="B368" s="42"/>
      <c r="C368" s="8"/>
      <c r="D368" s="1"/>
      <c r="E368" s="1"/>
      <c r="F368" s="42" t="str">
        <f t="shared" si="20"/>
        <v/>
      </c>
      <c r="G368" s="42" t="str">
        <f t="shared" si="21"/>
        <v/>
      </c>
      <c r="H368" s="42" t="str">
        <f t="shared" si="22"/>
        <v/>
      </c>
      <c r="I368" s="42" t="str">
        <f t="shared" si="23"/>
        <v/>
      </c>
    </row>
    <row r="369" spans="1:9" ht="16.5" thickTop="1" thickBot="1">
      <c r="A369" s="8"/>
      <c r="B369" s="42"/>
      <c r="C369" s="8"/>
      <c r="D369" s="1"/>
      <c r="E369" s="1"/>
      <c r="F369" s="42" t="str">
        <f t="shared" si="20"/>
        <v/>
      </c>
      <c r="G369" s="42" t="str">
        <f t="shared" si="21"/>
        <v/>
      </c>
      <c r="H369" s="42" t="str">
        <f t="shared" si="22"/>
        <v/>
      </c>
      <c r="I369" s="42" t="str">
        <f t="shared" si="23"/>
        <v/>
      </c>
    </row>
    <row r="370" spans="1:9" ht="16.5" thickTop="1" thickBot="1">
      <c r="A370" s="8"/>
      <c r="B370" s="42"/>
      <c r="C370" s="8"/>
      <c r="D370" s="1"/>
      <c r="E370" s="1"/>
      <c r="F370" s="42" t="str">
        <f t="shared" si="20"/>
        <v/>
      </c>
      <c r="G370" s="42" t="str">
        <f t="shared" si="21"/>
        <v/>
      </c>
      <c r="H370" s="42" t="str">
        <f t="shared" si="22"/>
        <v/>
      </c>
      <c r="I370" s="42" t="str">
        <f t="shared" si="23"/>
        <v/>
      </c>
    </row>
    <row r="371" spans="1:9" ht="16.5" thickTop="1" thickBot="1">
      <c r="A371" s="8"/>
      <c r="B371" s="42"/>
      <c r="C371" s="8"/>
      <c r="D371" s="1"/>
      <c r="E371" s="1"/>
      <c r="F371" s="42" t="str">
        <f t="shared" si="20"/>
        <v/>
      </c>
      <c r="G371" s="42" t="str">
        <f t="shared" si="21"/>
        <v/>
      </c>
      <c r="H371" s="42" t="str">
        <f t="shared" si="22"/>
        <v/>
      </c>
      <c r="I371" s="42" t="str">
        <f t="shared" si="23"/>
        <v/>
      </c>
    </row>
    <row r="372" spans="1:9" ht="16.5" thickTop="1" thickBot="1">
      <c r="A372" s="8"/>
      <c r="B372" s="42"/>
      <c r="C372" s="8"/>
      <c r="D372" s="1"/>
      <c r="E372" s="1"/>
      <c r="F372" s="42" t="str">
        <f t="shared" si="20"/>
        <v/>
      </c>
      <c r="G372" s="42" t="str">
        <f t="shared" si="21"/>
        <v/>
      </c>
      <c r="H372" s="42" t="str">
        <f t="shared" si="22"/>
        <v/>
      </c>
      <c r="I372" s="42" t="str">
        <f t="shared" si="23"/>
        <v/>
      </c>
    </row>
    <row r="373" spans="1:9" ht="16.5" thickTop="1" thickBot="1">
      <c r="A373" s="8"/>
      <c r="B373" s="42"/>
      <c r="C373" s="8"/>
      <c r="D373" s="1"/>
      <c r="E373" s="1"/>
      <c r="F373" s="42" t="str">
        <f t="shared" si="20"/>
        <v/>
      </c>
      <c r="G373" s="42" t="str">
        <f t="shared" si="21"/>
        <v/>
      </c>
      <c r="H373" s="42" t="str">
        <f t="shared" si="22"/>
        <v/>
      </c>
      <c r="I373" s="42" t="str">
        <f t="shared" si="23"/>
        <v/>
      </c>
    </row>
    <row r="374" spans="1:9" ht="16.5" thickTop="1" thickBot="1">
      <c r="A374" s="8"/>
      <c r="B374" s="42"/>
      <c r="C374" s="8"/>
      <c r="D374" s="1"/>
      <c r="E374" s="1"/>
      <c r="F374" s="42" t="str">
        <f t="shared" si="20"/>
        <v/>
      </c>
      <c r="G374" s="42" t="str">
        <f t="shared" si="21"/>
        <v/>
      </c>
      <c r="H374" s="42" t="str">
        <f t="shared" si="22"/>
        <v/>
      </c>
      <c r="I374" s="42" t="str">
        <f t="shared" si="23"/>
        <v/>
      </c>
    </row>
    <row r="375" spans="1:9" ht="16.5" thickTop="1" thickBot="1">
      <c r="A375" s="8"/>
      <c r="B375" s="42"/>
      <c r="C375" s="8"/>
      <c r="D375" s="1"/>
      <c r="E375" s="1"/>
      <c r="F375" s="42" t="str">
        <f t="shared" si="20"/>
        <v/>
      </c>
      <c r="G375" s="42" t="str">
        <f t="shared" si="21"/>
        <v/>
      </c>
      <c r="H375" s="42" t="str">
        <f t="shared" si="22"/>
        <v/>
      </c>
      <c r="I375" s="42" t="str">
        <f t="shared" si="23"/>
        <v/>
      </c>
    </row>
    <row r="376" spans="1:9" ht="16.5" thickTop="1" thickBot="1">
      <c r="A376" s="8"/>
      <c r="B376" s="42"/>
      <c r="C376" s="8"/>
      <c r="D376" s="1"/>
      <c r="E376" s="1"/>
      <c r="F376" s="42" t="str">
        <f t="shared" si="20"/>
        <v/>
      </c>
      <c r="G376" s="42" t="str">
        <f t="shared" si="21"/>
        <v/>
      </c>
      <c r="H376" s="42" t="str">
        <f t="shared" si="22"/>
        <v/>
      </c>
      <c r="I376" s="42" t="str">
        <f t="shared" si="23"/>
        <v/>
      </c>
    </row>
    <row r="377" spans="1:9" ht="16.5" thickTop="1" thickBot="1">
      <c r="A377" s="8"/>
      <c r="B377" s="42"/>
      <c r="C377" s="8"/>
      <c r="D377" s="1"/>
      <c r="E377" s="1"/>
      <c r="F377" s="42" t="str">
        <f t="shared" si="20"/>
        <v/>
      </c>
      <c r="G377" s="42" t="str">
        <f t="shared" si="21"/>
        <v/>
      </c>
      <c r="H377" s="42" t="str">
        <f t="shared" si="22"/>
        <v/>
      </c>
      <c r="I377" s="42" t="str">
        <f t="shared" si="23"/>
        <v/>
      </c>
    </row>
    <row r="378" spans="1:9" ht="16.5" thickTop="1" thickBot="1">
      <c r="A378" s="8"/>
      <c r="B378" s="42"/>
      <c r="C378" s="8"/>
      <c r="D378" s="1"/>
      <c r="E378" s="1"/>
      <c r="F378" s="42" t="str">
        <f t="shared" si="20"/>
        <v/>
      </c>
      <c r="G378" s="42" t="str">
        <f t="shared" si="21"/>
        <v/>
      </c>
      <c r="H378" s="42" t="str">
        <f t="shared" si="22"/>
        <v/>
      </c>
      <c r="I378" s="42" t="str">
        <f t="shared" si="23"/>
        <v/>
      </c>
    </row>
    <row r="379" spans="1:9" ht="16.5" thickTop="1" thickBot="1">
      <c r="A379" s="8"/>
      <c r="B379" s="42"/>
      <c r="C379" s="8"/>
      <c r="D379" s="1"/>
      <c r="E379" s="1"/>
      <c r="F379" s="42" t="str">
        <f t="shared" si="20"/>
        <v/>
      </c>
      <c r="G379" s="42" t="str">
        <f t="shared" si="21"/>
        <v/>
      </c>
      <c r="H379" s="42" t="str">
        <f t="shared" si="22"/>
        <v/>
      </c>
      <c r="I379" s="42" t="str">
        <f t="shared" si="23"/>
        <v/>
      </c>
    </row>
    <row r="380" spans="1:9" ht="16.5" thickTop="1" thickBot="1">
      <c r="A380" s="8"/>
      <c r="B380" s="42"/>
      <c r="C380" s="8"/>
      <c r="D380" s="1"/>
      <c r="E380" s="1"/>
      <c r="F380" s="42" t="str">
        <f t="shared" si="20"/>
        <v/>
      </c>
      <c r="G380" s="42" t="str">
        <f t="shared" si="21"/>
        <v/>
      </c>
      <c r="H380" s="42" t="str">
        <f t="shared" si="22"/>
        <v/>
      </c>
      <c r="I380" s="42" t="str">
        <f t="shared" si="23"/>
        <v/>
      </c>
    </row>
    <row r="381" spans="1:9" ht="16.5" thickTop="1" thickBot="1">
      <c r="A381" s="8"/>
      <c r="B381" s="42"/>
      <c r="C381" s="8"/>
      <c r="D381" s="1"/>
      <c r="E381" s="1"/>
      <c r="F381" s="42" t="str">
        <f t="shared" si="20"/>
        <v/>
      </c>
      <c r="G381" s="42" t="str">
        <f t="shared" si="21"/>
        <v/>
      </c>
      <c r="H381" s="42" t="str">
        <f t="shared" si="22"/>
        <v/>
      </c>
      <c r="I381" s="42" t="str">
        <f t="shared" si="23"/>
        <v/>
      </c>
    </row>
    <row r="382" spans="1:9" ht="16.5" thickTop="1" thickBot="1">
      <c r="A382" s="8"/>
      <c r="B382" s="42"/>
      <c r="C382" s="8"/>
      <c r="D382" s="1"/>
      <c r="E382" s="1"/>
      <c r="F382" s="42" t="str">
        <f t="shared" si="20"/>
        <v/>
      </c>
      <c r="G382" s="42" t="str">
        <f t="shared" si="21"/>
        <v/>
      </c>
      <c r="H382" s="42" t="str">
        <f t="shared" si="22"/>
        <v/>
      </c>
      <c r="I382" s="42" t="str">
        <f t="shared" si="23"/>
        <v/>
      </c>
    </row>
    <row r="383" spans="1:9" ht="16.5" thickTop="1" thickBot="1">
      <c r="A383" s="8"/>
      <c r="B383" s="42"/>
      <c r="C383" s="8"/>
      <c r="D383" s="1"/>
      <c r="E383" s="1"/>
      <c r="F383" s="42" t="str">
        <f t="shared" si="20"/>
        <v/>
      </c>
      <c r="G383" s="42" t="str">
        <f t="shared" si="21"/>
        <v/>
      </c>
      <c r="H383" s="42" t="str">
        <f t="shared" si="22"/>
        <v/>
      </c>
      <c r="I383" s="42" t="str">
        <f t="shared" si="23"/>
        <v/>
      </c>
    </row>
    <row r="384" spans="1:9" ht="16.5" thickTop="1" thickBot="1">
      <c r="A384" s="8"/>
      <c r="B384" s="42"/>
      <c r="C384" s="8"/>
      <c r="D384" s="1"/>
      <c r="E384" s="1"/>
      <c r="F384" s="42" t="str">
        <f t="shared" si="20"/>
        <v/>
      </c>
      <c r="G384" s="42" t="str">
        <f t="shared" si="21"/>
        <v/>
      </c>
      <c r="H384" s="42" t="str">
        <f t="shared" si="22"/>
        <v/>
      </c>
      <c r="I384" s="42" t="str">
        <f t="shared" si="23"/>
        <v/>
      </c>
    </row>
    <row r="385" spans="1:9" ht="16.5" thickTop="1" thickBot="1">
      <c r="A385" s="8"/>
      <c r="B385" s="42"/>
      <c r="C385" s="8"/>
      <c r="D385" s="1"/>
      <c r="E385" s="1"/>
      <c r="F385" s="42" t="str">
        <f t="shared" si="20"/>
        <v/>
      </c>
      <c r="G385" s="42" t="str">
        <f t="shared" si="21"/>
        <v/>
      </c>
      <c r="H385" s="42" t="str">
        <f t="shared" si="22"/>
        <v/>
      </c>
      <c r="I385" s="42" t="str">
        <f t="shared" si="23"/>
        <v/>
      </c>
    </row>
    <row r="386" spans="1:9" ht="16.5" thickTop="1" thickBot="1">
      <c r="A386" s="8"/>
      <c r="B386" s="42"/>
      <c r="C386" s="8"/>
      <c r="D386" s="1"/>
      <c r="E386" s="1"/>
      <c r="F386" s="42" t="str">
        <f t="shared" si="20"/>
        <v/>
      </c>
      <c r="G386" s="42" t="str">
        <f t="shared" si="21"/>
        <v/>
      </c>
      <c r="H386" s="42" t="str">
        <f t="shared" si="22"/>
        <v/>
      </c>
      <c r="I386" s="42" t="str">
        <f t="shared" si="23"/>
        <v/>
      </c>
    </row>
    <row r="387" spans="1:9" ht="16.5" thickTop="1" thickBot="1">
      <c r="A387" s="8"/>
      <c r="B387" s="42"/>
      <c r="C387" s="8"/>
      <c r="D387" s="1"/>
      <c r="E387" s="1"/>
      <c r="F387" s="42" t="str">
        <f t="shared" si="20"/>
        <v/>
      </c>
      <c r="G387" s="42" t="str">
        <f t="shared" si="21"/>
        <v/>
      </c>
      <c r="H387" s="42" t="str">
        <f t="shared" si="22"/>
        <v/>
      </c>
      <c r="I387" s="42" t="str">
        <f t="shared" si="23"/>
        <v/>
      </c>
    </row>
    <row r="388" spans="1:9" ht="16.5" thickTop="1" thickBot="1">
      <c r="A388" s="8"/>
      <c r="B388" s="42"/>
      <c r="C388" s="8"/>
      <c r="D388" s="1"/>
      <c r="E388" s="1"/>
      <c r="F388" s="42" t="str">
        <f t="shared" si="20"/>
        <v/>
      </c>
      <c r="G388" s="42" t="str">
        <f t="shared" si="21"/>
        <v/>
      </c>
      <c r="H388" s="42" t="str">
        <f t="shared" si="22"/>
        <v/>
      </c>
      <c r="I388" s="42" t="str">
        <f t="shared" si="23"/>
        <v/>
      </c>
    </row>
    <row r="389" spans="1:9" ht="16.5" thickTop="1" thickBot="1">
      <c r="A389" s="8"/>
      <c r="B389" s="42"/>
      <c r="C389" s="8"/>
      <c r="D389" s="1"/>
      <c r="E389" s="1"/>
      <c r="F389" s="42" t="str">
        <f t="shared" si="20"/>
        <v/>
      </c>
      <c r="G389" s="42" t="str">
        <f t="shared" si="21"/>
        <v/>
      </c>
      <c r="H389" s="42" t="str">
        <f t="shared" si="22"/>
        <v/>
      </c>
      <c r="I389" s="42" t="str">
        <f t="shared" si="23"/>
        <v/>
      </c>
    </row>
    <row r="390" spans="1:9" ht="16.5" thickTop="1" thickBot="1">
      <c r="A390" s="8"/>
      <c r="B390" s="42"/>
      <c r="C390" s="8"/>
      <c r="D390" s="1"/>
      <c r="E390" s="1"/>
      <c r="F390" s="42" t="str">
        <f t="shared" si="20"/>
        <v/>
      </c>
      <c r="G390" s="42" t="str">
        <f t="shared" si="21"/>
        <v/>
      </c>
      <c r="H390" s="42" t="str">
        <f t="shared" si="22"/>
        <v/>
      </c>
      <c r="I390" s="42" t="str">
        <f t="shared" si="23"/>
        <v/>
      </c>
    </row>
    <row r="391" spans="1:9" ht="16.5" thickTop="1" thickBot="1">
      <c r="A391" s="8"/>
      <c r="B391" s="42"/>
      <c r="C391" s="8"/>
      <c r="D391" s="1"/>
      <c r="E391" s="1"/>
      <c r="F391" s="42" t="str">
        <f t="shared" si="20"/>
        <v/>
      </c>
      <c r="G391" s="42" t="str">
        <f t="shared" si="21"/>
        <v/>
      </c>
      <c r="H391" s="42" t="str">
        <f t="shared" si="22"/>
        <v/>
      </c>
      <c r="I391" s="42" t="str">
        <f t="shared" si="23"/>
        <v/>
      </c>
    </row>
    <row r="392" spans="1:9" ht="16.5" thickTop="1" thickBot="1">
      <c r="A392" s="8"/>
      <c r="B392" s="42"/>
      <c r="C392" s="8"/>
      <c r="D392" s="1"/>
      <c r="E392" s="1"/>
      <c r="F392" s="42" t="str">
        <f t="shared" si="20"/>
        <v/>
      </c>
      <c r="G392" s="42" t="str">
        <f t="shared" si="21"/>
        <v/>
      </c>
      <c r="H392" s="42" t="str">
        <f t="shared" si="22"/>
        <v/>
      </c>
      <c r="I392" s="42" t="str">
        <f t="shared" si="23"/>
        <v/>
      </c>
    </row>
    <row r="393" spans="1:9" ht="16.5" thickTop="1" thickBot="1">
      <c r="A393" s="8"/>
      <c r="B393" s="42"/>
      <c r="C393" s="8"/>
      <c r="D393" s="1"/>
      <c r="E393" s="1"/>
      <c r="F393" s="42" t="str">
        <f t="shared" si="20"/>
        <v/>
      </c>
      <c r="G393" s="42" t="str">
        <f t="shared" si="21"/>
        <v/>
      </c>
      <c r="H393" s="42" t="str">
        <f t="shared" si="22"/>
        <v/>
      </c>
      <c r="I393" s="42" t="str">
        <f t="shared" si="23"/>
        <v/>
      </c>
    </row>
    <row r="394" spans="1:9" ht="16.5" thickTop="1" thickBot="1">
      <c r="A394" s="8"/>
      <c r="B394" s="42"/>
      <c r="C394" s="8"/>
      <c r="D394" s="1"/>
      <c r="E394" s="1"/>
      <c r="F394" s="42" t="str">
        <f t="shared" si="20"/>
        <v/>
      </c>
      <c r="G394" s="42" t="str">
        <f t="shared" si="21"/>
        <v/>
      </c>
      <c r="H394" s="42" t="str">
        <f t="shared" si="22"/>
        <v/>
      </c>
      <c r="I394" s="42" t="str">
        <f t="shared" si="23"/>
        <v/>
      </c>
    </row>
    <row r="395" spans="1:9" ht="16.5" thickTop="1" thickBot="1">
      <c r="A395" s="8"/>
      <c r="B395" s="42"/>
      <c r="C395" s="8"/>
      <c r="D395" s="1"/>
      <c r="E395" s="1"/>
      <c r="F395" s="42" t="str">
        <f t="shared" si="20"/>
        <v/>
      </c>
      <c r="G395" s="42" t="str">
        <f t="shared" si="21"/>
        <v/>
      </c>
      <c r="H395" s="42" t="str">
        <f t="shared" si="22"/>
        <v/>
      </c>
      <c r="I395" s="42" t="str">
        <f t="shared" si="23"/>
        <v/>
      </c>
    </row>
    <row r="396" spans="1:9" ht="16.5" thickTop="1" thickBot="1">
      <c r="A396" s="8"/>
      <c r="B396" s="42"/>
      <c r="C396" s="8"/>
      <c r="D396" s="1"/>
      <c r="E396" s="1"/>
      <c r="F396" s="42" t="str">
        <f t="shared" si="20"/>
        <v/>
      </c>
      <c r="G396" s="42" t="str">
        <f t="shared" si="21"/>
        <v/>
      </c>
      <c r="H396" s="42" t="str">
        <f t="shared" si="22"/>
        <v/>
      </c>
      <c r="I396" s="42" t="str">
        <f t="shared" si="23"/>
        <v/>
      </c>
    </row>
    <row r="397" spans="1:9" ht="16.5" thickTop="1" thickBot="1">
      <c r="A397" s="8"/>
      <c r="B397" s="42"/>
      <c r="C397" s="8"/>
      <c r="D397" s="1"/>
      <c r="E397" s="1"/>
      <c r="F397" s="42" t="str">
        <f t="shared" ref="F397:F402" si="24">IF(AND(ISBLANK($C397),ISBLANK($A397),NOT(ISBLANK($B397))),$B397,"")</f>
        <v/>
      </c>
      <c r="G397" s="42" t="str">
        <f t="shared" ref="G397:G402" si="25">IF(AND(ISBLANK($C397),$A397="X",NOT(ISBLANK($B397))),$B397,"")</f>
        <v/>
      </c>
      <c r="H397" s="42" t="str">
        <f t="shared" ref="H397:H402" si="26">IF(AND($C397="D",ISBLANK($A397),NOT(ISBLANK($B397))),$B397,"")</f>
        <v/>
      </c>
      <c r="I397" s="42" t="str">
        <f t="shared" ref="I397:I402" si="27">IF(AND($C397="D",$A397="X",NOT(ISBLANK($B397))),$B397,"")</f>
        <v/>
      </c>
    </row>
    <row r="398" spans="1:9" ht="16.5" thickTop="1" thickBot="1">
      <c r="A398" s="8"/>
      <c r="B398" s="42"/>
      <c r="C398" s="8"/>
      <c r="D398" s="1"/>
      <c r="E398" s="1"/>
      <c r="F398" s="42" t="str">
        <f t="shared" si="24"/>
        <v/>
      </c>
      <c r="G398" s="42" t="str">
        <f t="shared" si="25"/>
        <v/>
      </c>
      <c r="H398" s="42" t="str">
        <f t="shared" si="26"/>
        <v/>
      </c>
      <c r="I398" s="42" t="str">
        <f t="shared" si="27"/>
        <v/>
      </c>
    </row>
    <row r="399" spans="1:9" ht="16.5" thickTop="1" thickBot="1">
      <c r="A399" s="8"/>
      <c r="B399" s="42"/>
      <c r="C399" s="8"/>
      <c r="D399" s="1"/>
      <c r="E399" s="1"/>
      <c r="F399" s="42" t="str">
        <f t="shared" si="24"/>
        <v/>
      </c>
      <c r="G399" s="42" t="str">
        <f t="shared" si="25"/>
        <v/>
      </c>
      <c r="H399" s="42" t="str">
        <f t="shared" si="26"/>
        <v/>
      </c>
      <c r="I399" s="42" t="str">
        <f t="shared" si="27"/>
        <v/>
      </c>
    </row>
    <row r="400" spans="1:9" ht="16.5" thickTop="1" thickBot="1">
      <c r="A400" s="8"/>
      <c r="B400" s="42"/>
      <c r="C400" s="8"/>
      <c r="D400" s="1"/>
      <c r="E400" s="1"/>
      <c r="F400" s="42" t="str">
        <f t="shared" si="24"/>
        <v/>
      </c>
      <c r="G400" s="42" t="str">
        <f t="shared" si="25"/>
        <v/>
      </c>
      <c r="H400" s="42" t="str">
        <f t="shared" si="26"/>
        <v/>
      </c>
      <c r="I400" s="42" t="str">
        <f t="shared" si="27"/>
        <v/>
      </c>
    </row>
    <row r="401" spans="1:9" ht="16.5" thickTop="1" thickBot="1">
      <c r="A401" s="8"/>
      <c r="B401" s="42"/>
      <c r="C401" s="8"/>
      <c r="D401" s="1"/>
      <c r="E401" s="1"/>
      <c r="F401" s="42" t="str">
        <f t="shared" si="24"/>
        <v/>
      </c>
      <c r="G401" s="42" t="str">
        <f t="shared" si="25"/>
        <v/>
      </c>
      <c r="H401" s="42" t="str">
        <f t="shared" si="26"/>
        <v/>
      </c>
      <c r="I401" s="42" t="str">
        <f t="shared" si="27"/>
        <v/>
      </c>
    </row>
    <row r="402" spans="1:9" ht="15.75" thickTop="1">
      <c r="F402" s="42" t="str">
        <f t="shared" si="24"/>
        <v/>
      </c>
      <c r="G402" s="42" t="str">
        <f t="shared" si="25"/>
        <v/>
      </c>
      <c r="H402" s="42" t="str">
        <f t="shared" si="26"/>
        <v/>
      </c>
      <c r="I402" s="42" t="str">
        <f t="shared" si="27"/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40"/>
  <sheetViews>
    <sheetView workbookViewId="0">
      <pane ySplit="11" topLeftCell="A12" activePane="bottomLeft" state="frozenSplit"/>
      <selection pane="bottomLeft" activeCell="A19" sqref="A12:XFD19"/>
    </sheetView>
  </sheetViews>
  <sheetFormatPr defaultRowHeight="15"/>
  <cols>
    <col min="1" max="1" width="17.85546875" customWidth="1"/>
    <col min="2" max="2" width="12.42578125" style="3" customWidth="1"/>
    <col min="3" max="3" width="10.7109375" bestFit="1" customWidth="1"/>
    <col min="4" max="4" width="4" customWidth="1"/>
    <col min="5" max="5" width="11.5703125" customWidth="1"/>
    <col min="6" max="6" width="12.28515625" style="3" customWidth="1"/>
    <col min="8" max="8" width="12" customWidth="1"/>
    <col min="9" max="9" width="38.42578125" customWidth="1"/>
  </cols>
  <sheetData>
    <row r="1" spans="1:9" ht="22.5">
      <c r="A1" s="18" t="str">
        <f>Sales!A1</f>
        <v>12th Fleet Quarterly Bank Report</v>
      </c>
      <c r="B1"/>
      <c r="C1" s="5"/>
      <c r="D1" s="4"/>
      <c r="F1"/>
    </row>
    <row r="2" spans="1:9" ht="18">
      <c r="A2" s="99" t="str">
        <f>Sales!A2</f>
        <v>1s Quarter -- January to March 2015</v>
      </c>
      <c r="B2" s="99"/>
      <c r="C2" s="99"/>
      <c r="D2" s="99"/>
      <c r="E2" s="99"/>
      <c r="F2" s="99"/>
    </row>
    <row r="3" spans="1:9" ht="20.25" thickBot="1">
      <c r="A3" s="96" t="s">
        <v>25</v>
      </c>
      <c r="B3" s="96"/>
      <c r="C3" s="96"/>
      <c r="D3" s="96"/>
      <c r="E3" s="96"/>
      <c r="F3" s="96"/>
    </row>
    <row r="4" spans="1:9" ht="16.5" thickTop="1" thickBot="1">
      <c r="B4"/>
      <c r="F4"/>
    </row>
    <row r="5" spans="1:9">
      <c r="C5" s="19"/>
      <c r="D5" s="36"/>
      <c r="E5" s="36" t="s">
        <v>7</v>
      </c>
      <c r="F5" s="45" t="s">
        <v>22</v>
      </c>
    </row>
    <row r="6" spans="1:9">
      <c r="C6" s="100" t="s">
        <v>16</v>
      </c>
      <c r="D6" s="101"/>
      <c r="E6" s="46">
        <f>SUM(E12:E1917)</f>
        <v>3965272</v>
      </c>
      <c r="F6" s="47">
        <f>SUM(F12:F1917)</f>
        <v>0</v>
      </c>
    </row>
    <row r="7" spans="1:9">
      <c r="C7" s="100" t="s">
        <v>8</v>
      </c>
      <c r="D7" s="101"/>
      <c r="E7" s="46">
        <f>SUM(G12:G1917)</f>
        <v>0</v>
      </c>
      <c r="F7" s="47">
        <f>SUM(H12:H1917)</f>
        <v>0</v>
      </c>
    </row>
    <row r="8" spans="1:9" ht="15.75" thickBot="1">
      <c r="C8" s="102" t="s">
        <v>6</v>
      </c>
      <c r="D8" s="103"/>
      <c r="E8" s="48">
        <f>SUM(E6:E7)</f>
        <v>3965272</v>
      </c>
      <c r="F8" s="49">
        <f>SUM(F6:F7)</f>
        <v>0</v>
      </c>
    </row>
    <row r="9" spans="1:9">
      <c r="C9" s="9"/>
      <c r="D9" s="9"/>
      <c r="E9" s="10"/>
      <c r="F9" s="10"/>
    </row>
    <row r="10" spans="1:9">
      <c r="A10" s="43"/>
      <c r="B10" s="21"/>
      <c r="C10" s="21"/>
      <c r="D10" s="21"/>
      <c r="E10" s="21" t="s">
        <v>15</v>
      </c>
      <c r="F10" s="17" t="s">
        <v>15</v>
      </c>
      <c r="G10" s="21" t="s">
        <v>8</v>
      </c>
      <c r="H10" s="21" t="s">
        <v>8</v>
      </c>
      <c r="I10" s="21"/>
    </row>
    <row r="11" spans="1:9">
      <c r="A11" s="21" t="s">
        <v>11</v>
      </c>
      <c r="B11" s="44" t="s">
        <v>5</v>
      </c>
      <c r="C11" s="21" t="s">
        <v>4</v>
      </c>
      <c r="D11" s="21" t="s">
        <v>8</v>
      </c>
      <c r="E11" s="24" t="s">
        <v>7</v>
      </c>
      <c r="F11" s="44" t="s">
        <v>22</v>
      </c>
      <c r="G11" s="24" t="s">
        <v>7</v>
      </c>
      <c r="H11" s="44" t="s">
        <v>22</v>
      </c>
      <c r="I11" s="21" t="s">
        <v>34</v>
      </c>
    </row>
    <row r="12" spans="1:9" ht="15.75" thickBot="1">
      <c r="A12" t="s">
        <v>118</v>
      </c>
      <c r="B12" s="3">
        <v>1000</v>
      </c>
      <c r="C12" s="73">
        <v>42018</v>
      </c>
      <c r="D12" s="80"/>
      <c r="E12" s="40">
        <f t="shared" ref="E12:E55" si="0">IF(AND(ISBLANK($D12),$B12&gt;0),$B12,"")</f>
        <v>1000</v>
      </c>
      <c r="F12" s="40" t="str">
        <f t="shared" ref="F12:F16" si="1">IF(AND(ISBLANK($D12),$B12&lt;0),$B12,"")</f>
        <v/>
      </c>
      <c r="G12" s="40" t="str">
        <f t="shared" ref="G12:G16" si="2">IF(AND(NOT(ISBLANK($D12)),$B12&gt;0),$B12,"")</f>
        <v/>
      </c>
      <c r="H12" s="40" t="str">
        <f t="shared" ref="H12:H16" si="3">IF(AND(NOT(ISBLANK($D12)),$B12&lt;0),$B12,"")</f>
        <v/>
      </c>
    </row>
    <row r="13" spans="1:9" ht="16.5" thickTop="1" thickBot="1">
      <c r="A13" t="s">
        <v>118</v>
      </c>
      <c r="B13" s="3">
        <v>1000</v>
      </c>
      <c r="C13" s="73">
        <v>42020</v>
      </c>
      <c r="D13" s="8"/>
      <c r="E13" s="40">
        <f t="shared" si="0"/>
        <v>1000</v>
      </c>
      <c r="F13" s="40" t="str">
        <f t="shared" si="1"/>
        <v/>
      </c>
      <c r="G13" s="40" t="str">
        <f t="shared" si="2"/>
        <v/>
      </c>
      <c r="H13" s="40" t="str">
        <f t="shared" si="3"/>
        <v/>
      </c>
    </row>
    <row r="14" spans="1:9" ht="16.5" thickTop="1" thickBot="1">
      <c r="A14" t="s">
        <v>125</v>
      </c>
      <c r="B14" s="3">
        <v>100000</v>
      </c>
      <c r="C14" s="73">
        <v>42020</v>
      </c>
      <c r="D14" s="8"/>
      <c r="E14" s="40">
        <f t="shared" si="0"/>
        <v>100000</v>
      </c>
      <c r="F14" s="40" t="str">
        <f t="shared" si="1"/>
        <v/>
      </c>
      <c r="G14" s="40" t="str">
        <f t="shared" si="2"/>
        <v/>
      </c>
      <c r="H14" s="40" t="str">
        <f t="shared" si="3"/>
        <v/>
      </c>
    </row>
    <row r="15" spans="1:9" ht="16.5" thickTop="1" thickBot="1">
      <c r="A15" t="s">
        <v>126</v>
      </c>
      <c r="B15" s="76">
        <v>1900843</v>
      </c>
      <c r="C15" s="73">
        <v>42020</v>
      </c>
      <c r="D15" s="8"/>
      <c r="E15" s="40">
        <f t="shared" si="0"/>
        <v>1900843</v>
      </c>
      <c r="F15" s="40" t="str">
        <f t="shared" si="1"/>
        <v/>
      </c>
      <c r="G15" s="40" t="str">
        <f t="shared" si="2"/>
        <v/>
      </c>
      <c r="H15" s="40" t="str">
        <f t="shared" si="3"/>
        <v/>
      </c>
    </row>
    <row r="16" spans="1:9" ht="16.5" thickTop="1" thickBot="1">
      <c r="A16" t="s">
        <v>165</v>
      </c>
      <c r="B16" s="3">
        <v>175000</v>
      </c>
      <c r="C16" s="73">
        <v>42040</v>
      </c>
      <c r="D16" s="8"/>
      <c r="E16" s="40">
        <f t="shared" si="0"/>
        <v>175000</v>
      </c>
      <c r="F16" s="40" t="str">
        <f t="shared" si="1"/>
        <v/>
      </c>
      <c r="G16" s="40" t="str">
        <f t="shared" si="2"/>
        <v/>
      </c>
      <c r="H16" s="40" t="str">
        <f t="shared" si="3"/>
        <v/>
      </c>
      <c r="I16" t="s">
        <v>166</v>
      </c>
    </row>
    <row r="17" spans="1:9" ht="16.5" thickTop="1" thickBot="1">
      <c r="A17" t="s">
        <v>179</v>
      </c>
      <c r="B17" s="3">
        <v>100000</v>
      </c>
      <c r="C17" s="73">
        <v>42041</v>
      </c>
      <c r="D17" s="8"/>
      <c r="E17" s="40">
        <f t="shared" si="0"/>
        <v>100000</v>
      </c>
      <c r="F17" s="40" t="str">
        <f t="shared" ref="F17:F80" si="4">IF(AND(ISBLANK($D17),$B17&lt;0),$B17,"")</f>
        <v/>
      </c>
      <c r="G17" s="40" t="str">
        <f t="shared" ref="G17:G80" si="5">IF(AND(NOT(ISBLANK($D17)),$B17&gt;0),$B17,"")</f>
        <v/>
      </c>
      <c r="H17" s="40" t="str">
        <f t="shared" ref="H17:H80" si="6">IF(AND(NOT(ISBLANK($D17)),$B17&lt;0),$B17,"")</f>
        <v/>
      </c>
    </row>
    <row r="18" spans="1:9" ht="16.5" thickTop="1" thickBot="1">
      <c r="A18" t="s">
        <v>61</v>
      </c>
      <c r="B18" s="3">
        <v>100000</v>
      </c>
      <c r="C18" s="73">
        <v>42044</v>
      </c>
      <c r="D18" s="8"/>
      <c r="E18" s="40">
        <f t="shared" si="0"/>
        <v>100000</v>
      </c>
      <c r="F18" s="40" t="str">
        <f t="shared" si="4"/>
        <v/>
      </c>
      <c r="G18" s="40" t="str">
        <f t="shared" si="5"/>
        <v/>
      </c>
      <c r="H18" s="40" t="str">
        <f t="shared" si="6"/>
        <v/>
      </c>
    </row>
    <row r="19" spans="1:9" ht="16.5" thickTop="1" thickBot="1">
      <c r="A19" t="s">
        <v>61</v>
      </c>
      <c r="B19" s="3">
        <v>20000</v>
      </c>
      <c r="C19" s="73">
        <v>42049</v>
      </c>
      <c r="D19" s="8"/>
      <c r="E19" s="40">
        <f t="shared" si="0"/>
        <v>20000</v>
      </c>
      <c r="F19" s="40" t="str">
        <f t="shared" si="4"/>
        <v/>
      </c>
      <c r="G19" s="40" t="str">
        <f t="shared" si="5"/>
        <v/>
      </c>
      <c r="H19" s="40" t="str">
        <f t="shared" si="6"/>
        <v/>
      </c>
    </row>
    <row r="20" spans="1:9" ht="16.5" thickTop="1" thickBot="1">
      <c r="A20" t="s">
        <v>165</v>
      </c>
      <c r="B20" s="3">
        <v>175000</v>
      </c>
      <c r="C20" s="73">
        <v>42076</v>
      </c>
      <c r="D20" s="8"/>
      <c r="E20" s="40">
        <f t="shared" si="0"/>
        <v>175000</v>
      </c>
      <c r="F20" s="40" t="str">
        <f t="shared" si="4"/>
        <v/>
      </c>
      <c r="G20" s="40" t="str">
        <f t="shared" si="5"/>
        <v/>
      </c>
      <c r="H20" s="40" t="str">
        <f t="shared" si="6"/>
        <v/>
      </c>
      <c r="I20" t="s">
        <v>208</v>
      </c>
    </row>
    <row r="21" spans="1:9" ht="16.5" thickTop="1" thickBot="1">
      <c r="A21" t="s">
        <v>226</v>
      </c>
      <c r="B21" s="3">
        <v>200000</v>
      </c>
      <c r="C21" s="73">
        <v>42083</v>
      </c>
      <c r="D21" s="8"/>
      <c r="E21" s="40">
        <f t="shared" si="0"/>
        <v>200000</v>
      </c>
      <c r="F21" s="40" t="str">
        <f t="shared" si="4"/>
        <v/>
      </c>
      <c r="G21" s="40" t="str">
        <f t="shared" si="5"/>
        <v/>
      </c>
      <c r="H21" s="40" t="str">
        <f t="shared" si="6"/>
        <v/>
      </c>
    </row>
    <row r="22" spans="1:9" ht="16.5" thickTop="1" thickBot="1">
      <c r="A22" t="s">
        <v>246</v>
      </c>
      <c r="B22" s="3">
        <v>100000</v>
      </c>
      <c r="C22" s="73">
        <v>42089</v>
      </c>
      <c r="D22" s="8"/>
      <c r="E22" s="40">
        <f t="shared" si="0"/>
        <v>100000</v>
      </c>
      <c r="F22" s="40" t="str">
        <f t="shared" si="4"/>
        <v/>
      </c>
      <c r="G22" s="40" t="str">
        <f t="shared" si="5"/>
        <v/>
      </c>
      <c r="H22" s="40" t="str">
        <f t="shared" si="6"/>
        <v/>
      </c>
    </row>
    <row r="23" spans="1:9" ht="16.5" thickTop="1" thickBot="1">
      <c r="A23" t="s">
        <v>247</v>
      </c>
      <c r="B23" s="76">
        <v>1014277</v>
      </c>
      <c r="C23" s="73">
        <v>42091</v>
      </c>
      <c r="D23" s="8"/>
      <c r="E23" s="40">
        <f t="shared" si="0"/>
        <v>1014277</v>
      </c>
      <c r="F23" s="40" t="str">
        <f t="shared" si="4"/>
        <v/>
      </c>
      <c r="G23" s="40" t="str">
        <f t="shared" si="5"/>
        <v/>
      </c>
      <c r="H23" s="40" t="str">
        <f t="shared" si="6"/>
        <v/>
      </c>
    </row>
    <row r="24" spans="1:9" ht="16.5" thickTop="1" thickBot="1">
      <c r="A24" t="s">
        <v>247</v>
      </c>
      <c r="B24" s="3">
        <v>78152</v>
      </c>
      <c r="C24" s="73">
        <v>42095</v>
      </c>
      <c r="D24" s="8"/>
      <c r="E24" s="40">
        <f t="shared" si="0"/>
        <v>78152</v>
      </c>
      <c r="F24" s="40" t="str">
        <f t="shared" si="4"/>
        <v/>
      </c>
      <c r="G24" s="40" t="str">
        <f t="shared" si="5"/>
        <v/>
      </c>
      <c r="H24" s="40" t="str">
        <f t="shared" si="6"/>
        <v/>
      </c>
    </row>
    <row r="25" spans="1:9" ht="16.5" thickTop="1" thickBot="1">
      <c r="D25" s="8"/>
      <c r="E25" s="40" t="str">
        <f t="shared" si="0"/>
        <v/>
      </c>
      <c r="F25" s="40" t="str">
        <f t="shared" si="4"/>
        <v/>
      </c>
      <c r="G25" s="40" t="str">
        <f t="shared" si="5"/>
        <v/>
      </c>
      <c r="H25" s="40" t="str">
        <f t="shared" si="6"/>
        <v/>
      </c>
    </row>
    <row r="26" spans="1:9" ht="16.5" thickTop="1" thickBot="1">
      <c r="D26" s="8"/>
      <c r="E26" s="40" t="str">
        <f t="shared" si="0"/>
        <v/>
      </c>
      <c r="F26" s="40" t="str">
        <f t="shared" si="4"/>
        <v/>
      </c>
      <c r="G26" s="40" t="str">
        <f t="shared" si="5"/>
        <v/>
      </c>
      <c r="H26" s="40" t="str">
        <f t="shared" si="6"/>
        <v/>
      </c>
    </row>
    <row r="27" spans="1:9" ht="16.5" thickTop="1" thickBot="1">
      <c r="D27" s="8"/>
      <c r="E27" s="40" t="str">
        <f t="shared" si="0"/>
        <v/>
      </c>
      <c r="F27" s="40" t="str">
        <f t="shared" si="4"/>
        <v/>
      </c>
      <c r="G27" s="40" t="str">
        <f t="shared" si="5"/>
        <v/>
      </c>
      <c r="H27" s="40" t="str">
        <f t="shared" si="6"/>
        <v/>
      </c>
    </row>
    <row r="28" spans="1:9" ht="16.5" thickTop="1" thickBot="1">
      <c r="D28" s="8"/>
      <c r="E28" s="40" t="str">
        <f t="shared" si="0"/>
        <v/>
      </c>
      <c r="F28" s="40" t="str">
        <f t="shared" si="4"/>
        <v/>
      </c>
      <c r="G28" s="40" t="str">
        <f t="shared" si="5"/>
        <v/>
      </c>
      <c r="H28" s="40" t="str">
        <f t="shared" si="6"/>
        <v/>
      </c>
    </row>
    <row r="29" spans="1:9" ht="16.5" thickTop="1" thickBot="1">
      <c r="D29" s="8"/>
      <c r="E29" s="40" t="str">
        <f t="shared" si="0"/>
        <v/>
      </c>
      <c r="F29" s="40" t="str">
        <f t="shared" si="4"/>
        <v/>
      </c>
      <c r="G29" s="40" t="str">
        <f t="shared" si="5"/>
        <v/>
      </c>
      <c r="H29" s="40" t="str">
        <f t="shared" si="6"/>
        <v/>
      </c>
    </row>
    <row r="30" spans="1:9" ht="16.5" thickTop="1" thickBot="1">
      <c r="D30" s="8"/>
      <c r="E30" s="40" t="str">
        <f t="shared" si="0"/>
        <v/>
      </c>
      <c r="F30" s="40" t="str">
        <f t="shared" si="4"/>
        <v/>
      </c>
      <c r="G30" s="40" t="str">
        <f t="shared" si="5"/>
        <v/>
      </c>
      <c r="H30" s="40" t="str">
        <f t="shared" si="6"/>
        <v/>
      </c>
    </row>
    <row r="31" spans="1:9" ht="16.5" thickTop="1" thickBot="1">
      <c r="D31" s="8"/>
      <c r="E31" s="40" t="str">
        <f t="shared" si="0"/>
        <v/>
      </c>
      <c r="F31" s="40" t="str">
        <f t="shared" si="4"/>
        <v/>
      </c>
      <c r="G31" s="40" t="str">
        <f t="shared" si="5"/>
        <v/>
      </c>
      <c r="H31" s="40" t="str">
        <f t="shared" si="6"/>
        <v/>
      </c>
    </row>
    <row r="32" spans="1:9" ht="16.5" thickTop="1" thickBot="1">
      <c r="D32" s="8"/>
      <c r="E32" s="40" t="str">
        <f t="shared" si="0"/>
        <v/>
      </c>
      <c r="F32" s="40" t="str">
        <f t="shared" si="4"/>
        <v/>
      </c>
      <c r="G32" s="40" t="str">
        <f t="shared" si="5"/>
        <v/>
      </c>
      <c r="H32" s="40" t="str">
        <f t="shared" si="6"/>
        <v/>
      </c>
    </row>
    <row r="33" spans="4:8" ht="16.5" thickTop="1" thickBot="1">
      <c r="D33" s="8"/>
      <c r="E33" s="40" t="str">
        <f t="shared" si="0"/>
        <v/>
      </c>
      <c r="F33" s="40" t="str">
        <f t="shared" si="4"/>
        <v/>
      </c>
      <c r="G33" s="40" t="str">
        <f t="shared" si="5"/>
        <v/>
      </c>
      <c r="H33" s="40" t="str">
        <f t="shared" si="6"/>
        <v/>
      </c>
    </row>
    <row r="34" spans="4:8" ht="16.5" thickTop="1" thickBot="1">
      <c r="D34" s="8"/>
      <c r="E34" s="40" t="str">
        <f t="shared" si="0"/>
        <v/>
      </c>
      <c r="F34" s="40" t="str">
        <f t="shared" si="4"/>
        <v/>
      </c>
      <c r="G34" s="40" t="str">
        <f t="shared" si="5"/>
        <v/>
      </c>
      <c r="H34" s="40" t="str">
        <f t="shared" si="6"/>
        <v/>
      </c>
    </row>
    <row r="35" spans="4:8" ht="16.5" thickTop="1" thickBot="1">
      <c r="D35" s="8"/>
      <c r="E35" s="40" t="str">
        <f t="shared" si="0"/>
        <v/>
      </c>
      <c r="F35" s="40" t="str">
        <f t="shared" si="4"/>
        <v/>
      </c>
      <c r="G35" s="40" t="str">
        <f t="shared" si="5"/>
        <v/>
      </c>
      <c r="H35" s="40" t="str">
        <f t="shared" si="6"/>
        <v/>
      </c>
    </row>
    <row r="36" spans="4:8" ht="16.5" thickTop="1" thickBot="1">
      <c r="D36" s="8"/>
      <c r="E36" s="40" t="str">
        <f t="shared" si="0"/>
        <v/>
      </c>
      <c r="F36" s="40" t="str">
        <f t="shared" si="4"/>
        <v/>
      </c>
      <c r="G36" s="40" t="str">
        <f t="shared" si="5"/>
        <v/>
      </c>
      <c r="H36" s="40" t="str">
        <f t="shared" si="6"/>
        <v/>
      </c>
    </row>
    <row r="37" spans="4:8" ht="16.5" thickTop="1" thickBot="1">
      <c r="D37" s="8"/>
      <c r="E37" s="40" t="str">
        <f t="shared" si="0"/>
        <v/>
      </c>
      <c r="F37" s="40" t="str">
        <f t="shared" si="4"/>
        <v/>
      </c>
      <c r="G37" s="40" t="str">
        <f t="shared" si="5"/>
        <v/>
      </c>
      <c r="H37" s="40" t="str">
        <f t="shared" si="6"/>
        <v/>
      </c>
    </row>
    <row r="38" spans="4:8" ht="16.5" thickTop="1" thickBot="1">
      <c r="D38" s="8"/>
      <c r="E38" s="40" t="str">
        <f t="shared" si="0"/>
        <v/>
      </c>
      <c r="F38" s="40" t="str">
        <f t="shared" si="4"/>
        <v/>
      </c>
      <c r="G38" s="40" t="str">
        <f t="shared" si="5"/>
        <v/>
      </c>
      <c r="H38" s="40" t="str">
        <f t="shared" si="6"/>
        <v/>
      </c>
    </row>
    <row r="39" spans="4:8" ht="16.5" thickTop="1" thickBot="1">
      <c r="D39" s="8"/>
      <c r="E39" s="40" t="str">
        <f t="shared" si="0"/>
        <v/>
      </c>
      <c r="F39" s="40" t="str">
        <f t="shared" si="4"/>
        <v/>
      </c>
      <c r="G39" s="40" t="str">
        <f t="shared" si="5"/>
        <v/>
      </c>
      <c r="H39" s="40" t="str">
        <f t="shared" si="6"/>
        <v/>
      </c>
    </row>
    <row r="40" spans="4:8" ht="16.5" thickTop="1" thickBot="1">
      <c r="D40" s="8"/>
      <c r="E40" s="40" t="str">
        <f t="shared" si="0"/>
        <v/>
      </c>
      <c r="F40" s="40" t="str">
        <f t="shared" si="4"/>
        <v/>
      </c>
      <c r="G40" s="40" t="str">
        <f t="shared" si="5"/>
        <v/>
      </c>
      <c r="H40" s="40" t="str">
        <f t="shared" si="6"/>
        <v/>
      </c>
    </row>
    <row r="41" spans="4:8" ht="16.5" thickTop="1" thickBot="1">
      <c r="D41" s="8"/>
      <c r="E41" s="40" t="str">
        <f t="shared" si="0"/>
        <v/>
      </c>
      <c r="F41" s="40" t="str">
        <f t="shared" si="4"/>
        <v/>
      </c>
      <c r="G41" s="40" t="str">
        <f t="shared" si="5"/>
        <v/>
      </c>
      <c r="H41" s="40" t="str">
        <f t="shared" si="6"/>
        <v/>
      </c>
    </row>
    <row r="42" spans="4:8" ht="16.5" thickTop="1" thickBot="1">
      <c r="D42" s="8"/>
      <c r="E42" s="40" t="str">
        <f t="shared" si="0"/>
        <v/>
      </c>
      <c r="F42" s="40" t="str">
        <f t="shared" si="4"/>
        <v/>
      </c>
      <c r="G42" s="40" t="str">
        <f t="shared" si="5"/>
        <v/>
      </c>
      <c r="H42" s="40" t="str">
        <f t="shared" si="6"/>
        <v/>
      </c>
    </row>
    <row r="43" spans="4:8" ht="16.5" thickTop="1" thickBot="1">
      <c r="D43" s="8"/>
      <c r="E43" s="40" t="str">
        <f t="shared" si="0"/>
        <v/>
      </c>
      <c r="F43" s="40" t="str">
        <f t="shared" si="4"/>
        <v/>
      </c>
      <c r="G43" s="40" t="str">
        <f t="shared" si="5"/>
        <v/>
      </c>
      <c r="H43" s="40" t="str">
        <f t="shared" si="6"/>
        <v/>
      </c>
    </row>
    <row r="44" spans="4:8" ht="16.5" thickTop="1" thickBot="1">
      <c r="D44" s="8"/>
      <c r="E44" s="40" t="str">
        <f t="shared" si="0"/>
        <v/>
      </c>
      <c r="F44" s="40" t="str">
        <f t="shared" si="4"/>
        <v/>
      </c>
      <c r="G44" s="40" t="str">
        <f t="shared" si="5"/>
        <v/>
      </c>
      <c r="H44" s="40" t="str">
        <f t="shared" si="6"/>
        <v/>
      </c>
    </row>
    <row r="45" spans="4:8" ht="16.5" thickTop="1" thickBot="1">
      <c r="D45" s="8"/>
      <c r="E45" s="40" t="str">
        <f t="shared" si="0"/>
        <v/>
      </c>
      <c r="F45" s="40" t="str">
        <f t="shared" si="4"/>
        <v/>
      </c>
      <c r="G45" s="40" t="str">
        <f t="shared" si="5"/>
        <v/>
      </c>
      <c r="H45" s="40" t="str">
        <f t="shared" si="6"/>
        <v/>
      </c>
    </row>
    <row r="46" spans="4:8" ht="16.5" thickTop="1" thickBot="1">
      <c r="D46" s="8"/>
      <c r="E46" s="40" t="str">
        <f t="shared" si="0"/>
        <v/>
      </c>
      <c r="F46" s="40" t="str">
        <f t="shared" si="4"/>
        <v/>
      </c>
      <c r="G46" s="40" t="str">
        <f t="shared" si="5"/>
        <v/>
      </c>
      <c r="H46" s="40" t="str">
        <f t="shared" si="6"/>
        <v/>
      </c>
    </row>
    <row r="47" spans="4:8" ht="16.5" thickTop="1" thickBot="1">
      <c r="D47" s="8"/>
      <c r="E47" s="40" t="str">
        <f t="shared" si="0"/>
        <v/>
      </c>
      <c r="F47" s="40" t="str">
        <f t="shared" si="4"/>
        <v/>
      </c>
      <c r="G47" s="40" t="str">
        <f t="shared" si="5"/>
        <v/>
      </c>
      <c r="H47" s="40" t="str">
        <f t="shared" si="6"/>
        <v/>
      </c>
    </row>
    <row r="48" spans="4:8" ht="16.5" thickTop="1" thickBot="1">
      <c r="D48" s="8"/>
      <c r="E48" s="40" t="str">
        <f t="shared" si="0"/>
        <v/>
      </c>
      <c r="F48" s="40" t="str">
        <f t="shared" si="4"/>
        <v/>
      </c>
      <c r="G48" s="40" t="str">
        <f t="shared" si="5"/>
        <v/>
      </c>
      <c r="H48" s="40" t="str">
        <f t="shared" si="6"/>
        <v/>
      </c>
    </row>
    <row r="49" spans="4:8" ht="16.5" thickTop="1" thickBot="1">
      <c r="D49" s="8"/>
      <c r="E49" s="40" t="str">
        <f t="shared" si="0"/>
        <v/>
      </c>
      <c r="F49" s="40" t="str">
        <f t="shared" si="4"/>
        <v/>
      </c>
      <c r="G49" s="40" t="str">
        <f t="shared" si="5"/>
        <v/>
      </c>
      <c r="H49" s="40" t="str">
        <f t="shared" si="6"/>
        <v/>
      </c>
    </row>
    <row r="50" spans="4:8" ht="16.5" thickTop="1" thickBot="1">
      <c r="D50" s="8"/>
      <c r="E50" s="40" t="str">
        <f t="shared" si="0"/>
        <v/>
      </c>
      <c r="F50" s="40" t="str">
        <f t="shared" si="4"/>
        <v/>
      </c>
      <c r="G50" s="40" t="str">
        <f t="shared" si="5"/>
        <v/>
      </c>
      <c r="H50" s="40" t="str">
        <f t="shared" si="6"/>
        <v/>
      </c>
    </row>
    <row r="51" spans="4:8" ht="16.5" thickTop="1" thickBot="1">
      <c r="D51" s="8"/>
      <c r="E51" s="40" t="str">
        <f t="shared" si="0"/>
        <v/>
      </c>
      <c r="F51" s="40" t="str">
        <f t="shared" si="4"/>
        <v/>
      </c>
      <c r="G51" s="40" t="str">
        <f t="shared" si="5"/>
        <v/>
      </c>
      <c r="H51" s="40" t="str">
        <f t="shared" si="6"/>
        <v/>
      </c>
    </row>
    <row r="52" spans="4:8" ht="16.5" thickTop="1" thickBot="1">
      <c r="D52" s="8"/>
      <c r="E52" s="40" t="str">
        <f t="shared" si="0"/>
        <v/>
      </c>
      <c r="F52" s="40" t="str">
        <f t="shared" si="4"/>
        <v/>
      </c>
      <c r="G52" s="40" t="str">
        <f t="shared" si="5"/>
        <v/>
      </c>
      <c r="H52" s="40" t="str">
        <f t="shared" si="6"/>
        <v/>
      </c>
    </row>
    <row r="53" spans="4:8" ht="16.5" thickTop="1" thickBot="1">
      <c r="D53" s="8"/>
      <c r="E53" s="40" t="str">
        <f t="shared" si="0"/>
        <v/>
      </c>
      <c r="F53" s="40" t="str">
        <f t="shared" si="4"/>
        <v/>
      </c>
      <c r="G53" s="40" t="str">
        <f t="shared" si="5"/>
        <v/>
      </c>
      <c r="H53" s="40" t="str">
        <f t="shared" si="6"/>
        <v/>
      </c>
    </row>
    <row r="54" spans="4:8" ht="16.5" thickTop="1" thickBot="1">
      <c r="D54" s="8"/>
      <c r="E54" s="40" t="str">
        <f t="shared" si="0"/>
        <v/>
      </c>
      <c r="F54" s="40" t="str">
        <f t="shared" si="4"/>
        <v/>
      </c>
      <c r="G54" s="40" t="str">
        <f t="shared" si="5"/>
        <v/>
      </c>
      <c r="H54" s="40" t="str">
        <f t="shared" si="6"/>
        <v/>
      </c>
    </row>
    <row r="55" spans="4:8" ht="16.5" thickTop="1" thickBot="1">
      <c r="D55" s="8"/>
      <c r="E55" s="40" t="str">
        <f t="shared" si="0"/>
        <v/>
      </c>
      <c r="F55" s="40" t="str">
        <f t="shared" si="4"/>
        <v/>
      </c>
      <c r="G55" s="40" t="str">
        <f t="shared" si="5"/>
        <v/>
      </c>
      <c r="H55" s="40" t="str">
        <f t="shared" si="6"/>
        <v/>
      </c>
    </row>
    <row r="56" spans="4:8" ht="16.5" thickTop="1" thickBot="1">
      <c r="D56" s="8"/>
      <c r="E56" s="40" t="str">
        <f t="shared" ref="E56:E119" si="7">IF(AND(ISBLANK($D56),$B56&gt;0),$B56,"")</f>
        <v/>
      </c>
      <c r="F56" s="40" t="str">
        <f t="shared" si="4"/>
        <v/>
      </c>
      <c r="G56" s="40" t="str">
        <f t="shared" si="5"/>
        <v/>
      </c>
      <c r="H56" s="40" t="str">
        <f t="shared" si="6"/>
        <v/>
      </c>
    </row>
    <row r="57" spans="4:8" ht="16.5" thickTop="1" thickBot="1">
      <c r="D57" s="8"/>
      <c r="E57" s="40" t="str">
        <f t="shared" si="7"/>
        <v/>
      </c>
      <c r="F57" s="40" t="str">
        <f t="shared" si="4"/>
        <v/>
      </c>
      <c r="G57" s="40" t="str">
        <f t="shared" si="5"/>
        <v/>
      </c>
      <c r="H57" s="40" t="str">
        <f t="shared" si="6"/>
        <v/>
      </c>
    </row>
    <row r="58" spans="4:8" ht="16.5" thickTop="1" thickBot="1">
      <c r="D58" s="8"/>
      <c r="E58" s="40" t="str">
        <f t="shared" si="7"/>
        <v/>
      </c>
      <c r="F58" s="40" t="str">
        <f t="shared" si="4"/>
        <v/>
      </c>
      <c r="G58" s="40" t="str">
        <f t="shared" si="5"/>
        <v/>
      </c>
      <c r="H58" s="40" t="str">
        <f t="shared" si="6"/>
        <v/>
      </c>
    </row>
    <row r="59" spans="4:8" ht="16.5" thickTop="1" thickBot="1">
      <c r="D59" s="8"/>
      <c r="E59" s="40" t="str">
        <f t="shared" si="7"/>
        <v/>
      </c>
      <c r="F59" s="40" t="str">
        <f t="shared" si="4"/>
        <v/>
      </c>
      <c r="G59" s="40" t="str">
        <f t="shared" si="5"/>
        <v/>
      </c>
      <c r="H59" s="40" t="str">
        <f t="shared" si="6"/>
        <v/>
      </c>
    </row>
    <row r="60" spans="4:8" ht="16.5" thickTop="1" thickBot="1">
      <c r="D60" s="8"/>
      <c r="E60" s="40" t="str">
        <f t="shared" si="7"/>
        <v/>
      </c>
      <c r="F60" s="40" t="str">
        <f t="shared" si="4"/>
        <v/>
      </c>
      <c r="G60" s="40" t="str">
        <f t="shared" si="5"/>
        <v/>
      </c>
      <c r="H60" s="40" t="str">
        <f t="shared" si="6"/>
        <v/>
      </c>
    </row>
    <row r="61" spans="4:8" ht="16.5" thickTop="1" thickBot="1">
      <c r="D61" s="8"/>
      <c r="E61" s="40" t="str">
        <f t="shared" si="7"/>
        <v/>
      </c>
      <c r="F61" s="40" t="str">
        <f t="shared" si="4"/>
        <v/>
      </c>
      <c r="G61" s="40" t="str">
        <f t="shared" si="5"/>
        <v/>
      </c>
      <c r="H61" s="40" t="str">
        <f t="shared" si="6"/>
        <v/>
      </c>
    </row>
    <row r="62" spans="4:8" ht="16.5" thickTop="1" thickBot="1">
      <c r="D62" s="8"/>
      <c r="E62" s="40" t="str">
        <f t="shared" si="7"/>
        <v/>
      </c>
      <c r="F62" s="40" t="str">
        <f t="shared" si="4"/>
        <v/>
      </c>
      <c r="G62" s="40" t="str">
        <f t="shared" si="5"/>
        <v/>
      </c>
      <c r="H62" s="40" t="str">
        <f t="shared" si="6"/>
        <v/>
      </c>
    </row>
    <row r="63" spans="4:8" ht="16.5" thickTop="1" thickBot="1">
      <c r="D63" s="8"/>
      <c r="E63" s="40" t="str">
        <f t="shared" si="7"/>
        <v/>
      </c>
      <c r="F63" s="40" t="str">
        <f t="shared" si="4"/>
        <v/>
      </c>
      <c r="G63" s="40" t="str">
        <f t="shared" si="5"/>
        <v/>
      </c>
      <c r="H63" s="40" t="str">
        <f t="shared" si="6"/>
        <v/>
      </c>
    </row>
    <row r="64" spans="4:8" ht="16.5" thickTop="1" thickBot="1">
      <c r="D64" s="8"/>
      <c r="E64" s="40" t="str">
        <f t="shared" si="7"/>
        <v/>
      </c>
      <c r="F64" s="40" t="str">
        <f t="shared" si="4"/>
        <v/>
      </c>
      <c r="G64" s="40" t="str">
        <f t="shared" si="5"/>
        <v/>
      </c>
      <c r="H64" s="40" t="str">
        <f t="shared" si="6"/>
        <v/>
      </c>
    </row>
    <row r="65" spans="4:8" ht="16.5" thickTop="1" thickBot="1">
      <c r="D65" s="8"/>
      <c r="E65" s="40" t="str">
        <f t="shared" si="7"/>
        <v/>
      </c>
      <c r="F65" s="40" t="str">
        <f t="shared" si="4"/>
        <v/>
      </c>
      <c r="G65" s="40" t="str">
        <f t="shared" si="5"/>
        <v/>
      </c>
      <c r="H65" s="40" t="str">
        <f t="shared" si="6"/>
        <v/>
      </c>
    </row>
    <row r="66" spans="4:8" ht="16.5" thickTop="1" thickBot="1">
      <c r="D66" s="8"/>
      <c r="E66" s="40" t="str">
        <f t="shared" si="7"/>
        <v/>
      </c>
      <c r="F66" s="40" t="str">
        <f t="shared" si="4"/>
        <v/>
      </c>
      <c r="G66" s="40" t="str">
        <f t="shared" si="5"/>
        <v/>
      </c>
      <c r="H66" s="40" t="str">
        <f t="shared" si="6"/>
        <v/>
      </c>
    </row>
    <row r="67" spans="4:8" ht="16.5" thickTop="1" thickBot="1">
      <c r="D67" s="8"/>
      <c r="E67" s="40" t="str">
        <f t="shared" si="7"/>
        <v/>
      </c>
      <c r="F67" s="40" t="str">
        <f t="shared" si="4"/>
        <v/>
      </c>
      <c r="G67" s="40" t="str">
        <f t="shared" si="5"/>
        <v/>
      </c>
      <c r="H67" s="40" t="str">
        <f t="shared" si="6"/>
        <v/>
      </c>
    </row>
    <row r="68" spans="4:8" ht="16.5" thickTop="1" thickBot="1">
      <c r="D68" s="8"/>
      <c r="E68" s="40" t="str">
        <f t="shared" si="7"/>
        <v/>
      </c>
      <c r="F68" s="40" t="str">
        <f t="shared" si="4"/>
        <v/>
      </c>
      <c r="G68" s="40" t="str">
        <f t="shared" si="5"/>
        <v/>
      </c>
      <c r="H68" s="40" t="str">
        <f t="shared" si="6"/>
        <v/>
      </c>
    </row>
    <row r="69" spans="4:8" ht="16.5" thickTop="1" thickBot="1">
      <c r="D69" s="8"/>
      <c r="E69" s="40" t="str">
        <f t="shared" si="7"/>
        <v/>
      </c>
      <c r="F69" s="40" t="str">
        <f t="shared" si="4"/>
        <v/>
      </c>
      <c r="G69" s="40" t="str">
        <f t="shared" si="5"/>
        <v/>
      </c>
      <c r="H69" s="40" t="str">
        <f t="shared" si="6"/>
        <v/>
      </c>
    </row>
    <row r="70" spans="4:8" ht="16.5" thickTop="1" thickBot="1">
      <c r="D70" s="8"/>
      <c r="E70" s="40" t="str">
        <f t="shared" si="7"/>
        <v/>
      </c>
      <c r="F70" s="40" t="str">
        <f t="shared" si="4"/>
        <v/>
      </c>
      <c r="G70" s="40" t="str">
        <f t="shared" si="5"/>
        <v/>
      </c>
      <c r="H70" s="40" t="str">
        <f t="shared" si="6"/>
        <v/>
      </c>
    </row>
    <row r="71" spans="4:8" ht="16.5" thickTop="1" thickBot="1">
      <c r="D71" s="8"/>
      <c r="E71" s="40" t="str">
        <f t="shared" si="7"/>
        <v/>
      </c>
      <c r="F71" s="40" t="str">
        <f t="shared" si="4"/>
        <v/>
      </c>
      <c r="G71" s="40" t="str">
        <f t="shared" si="5"/>
        <v/>
      </c>
      <c r="H71" s="40" t="str">
        <f t="shared" si="6"/>
        <v/>
      </c>
    </row>
    <row r="72" spans="4:8" ht="16.5" thickTop="1" thickBot="1">
      <c r="D72" s="8"/>
      <c r="E72" s="40" t="str">
        <f t="shared" si="7"/>
        <v/>
      </c>
      <c r="F72" s="40" t="str">
        <f t="shared" si="4"/>
        <v/>
      </c>
      <c r="G72" s="40" t="str">
        <f t="shared" si="5"/>
        <v/>
      </c>
      <c r="H72" s="40" t="str">
        <f t="shared" si="6"/>
        <v/>
      </c>
    </row>
    <row r="73" spans="4:8" ht="16.5" thickTop="1" thickBot="1">
      <c r="D73" s="8"/>
      <c r="E73" s="40" t="str">
        <f t="shared" si="7"/>
        <v/>
      </c>
      <c r="F73" s="40" t="str">
        <f t="shared" si="4"/>
        <v/>
      </c>
      <c r="G73" s="40" t="str">
        <f t="shared" si="5"/>
        <v/>
      </c>
      <c r="H73" s="40" t="str">
        <f t="shared" si="6"/>
        <v/>
      </c>
    </row>
    <row r="74" spans="4:8" ht="16.5" thickTop="1" thickBot="1">
      <c r="D74" s="8"/>
      <c r="E74" s="40" t="str">
        <f t="shared" si="7"/>
        <v/>
      </c>
      <c r="F74" s="40" t="str">
        <f t="shared" si="4"/>
        <v/>
      </c>
      <c r="G74" s="40" t="str">
        <f t="shared" si="5"/>
        <v/>
      </c>
      <c r="H74" s="40" t="str">
        <f t="shared" si="6"/>
        <v/>
      </c>
    </row>
    <row r="75" spans="4:8" ht="16.5" thickTop="1" thickBot="1">
      <c r="D75" s="8"/>
      <c r="E75" s="40" t="str">
        <f t="shared" si="7"/>
        <v/>
      </c>
      <c r="F75" s="40" t="str">
        <f t="shared" si="4"/>
        <v/>
      </c>
      <c r="G75" s="40" t="str">
        <f t="shared" si="5"/>
        <v/>
      </c>
      <c r="H75" s="40" t="str">
        <f t="shared" si="6"/>
        <v/>
      </c>
    </row>
    <row r="76" spans="4:8" ht="16.5" thickTop="1" thickBot="1">
      <c r="D76" s="8"/>
      <c r="E76" s="40" t="str">
        <f t="shared" si="7"/>
        <v/>
      </c>
      <c r="F76" s="40" t="str">
        <f t="shared" si="4"/>
        <v/>
      </c>
      <c r="G76" s="40" t="str">
        <f t="shared" si="5"/>
        <v/>
      </c>
      <c r="H76" s="40" t="str">
        <f t="shared" si="6"/>
        <v/>
      </c>
    </row>
    <row r="77" spans="4:8" ht="16.5" thickTop="1" thickBot="1">
      <c r="D77" s="8"/>
      <c r="E77" s="40" t="str">
        <f t="shared" si="7"/>
        <v/>
      </c>
      <c r="F77" s="40" t="str">
        <f t="shared" si="4"/>
        <v/>
      </c>
      <c r="G77" s="40" t="str">
        <f t="shared" si="5"/>
        <v/>
      </c>
      <c r="H77" s="40" t="str">
        <f t="shared" si="6"/>
        <v/>
      </c>
    </row>
    <row r="78" spans="4:8" ht="16.5" thickTop="1" thickBot="1">
      <c r="D78" s="8"/>
      <c r="E78" s="40" t="str">
        <f t="shared" si="7"/>
        <v/>
      </c>
      <c r="F78" s="40" t="str">
        <f t="shared" si="4"/>
        <v/>
      </c>
      <c r="G78" s="40" t="str">
        <f t="shared" si="5"/>
        <v/>
      </c>
      <c r="H78" s="40" t="str">
        <f t="shared" si="6"/>
        <v/>
      </c>
    </row>
    <row r="79" spans="4:8" ht="16.5" thickTop="1" thickBot="1">
      <c r="D79" s="8"/>
      <c r="E79" s="40" t="str">
        <f t="shared" si="7"/>
        <v/>
      </c>
      <c r="F79" s="40" t="str">
        <f t="shared" si="4"/>
        <v/>
      </c>
      <c r="G79" s="40" t="str">
        <f t="shared" si="5"/>
        <v/>
      </c>
      <c r="H79" s="40" t="str">
        <f t="shared" si="6"/>
        <v/>
      </c>
    </row>
    <row r="80" spans="4:8" ht="16.5" thickTop="1" thickBot="1">
      <c r="D80" s="8"/>
      <c r="E80" s="40" t="str">
        <f t="shared" si="7"/>
        <v/>
      </c>
      <c r="F80" s="40" t="str">
        <f t="shared" si="4"/>
        <v/>
      </c>
      <c r="G80" s="40" t="str">
        <f t="shared" si="5"/>
        <v/>
      </c>
      <c r="H80" s="40" t="str">
        <f t="shared" si="6"/>
        <v/>
      </c>
    </row>
    <row r="81" spans="4:8" ht="16.5" thickTop="1" thickBot="1">
      <c r="D81" s="8"/>
      <c r="E81" s="40" t="str">
        <f t="shared" si="7"/>
        <v/>
      </c>
      <c r="F81" s="40" t="str">
        <f t="shared" ref="F81:F144" si="8">IF(AND(ISBLANK($D81),$B81&lt;0),$B81,"")</f>
        <v/>
      </c>
      <c r="G81" s="40" t="str">
        <f t="shared" ref="G81:G144" si="9">IF(AND(NOT(ISBLANK($D81)),$B81&gt;0),$B81,"")</f>
        <v/>
      </c>
      <c r="H81" s="40" t="str">
        <f t="shared" ref="H81:H144" si="10">IF(AND(NOT(ISBLANK($D81)),$B81&lt;0),$B81,"")</f>
        <v/>
      </c>
    </row>
    <row r="82" spans="4:8" ht="16.5" thickTop="1" thickBot="1">
      <c r="D82" s="8"/>
      <c r="E82" s="40" t="str">
        <f t="shared" si="7"/>
        <v/>
      </c>
      <c r="F82" s="40" t="str">
        <f t="shared" si="8"/>
        <v/>
      </c>
      <c r="G82" s="40" t="str">
        <f t="shared" si="9"/>
        <v/>
      </c>
      <c r="H82" s="40" t="str">
        <f t="shared" si="10"/>
        <v/>
      </c>
    </row>
    <row r="83" spans="4:8" ht="16.5" thickTop="1" thickBot="1">
      <c r="D83" s="8"/>
      <c r="E83" s="40" t="str">
        <f t="shared" si="7"/>
        <v/>
      </c>
      <c r="F83" s="40" t="str">
        <f t="shared" si="8"/>
        <v/>
      </c>
      <c r="G83" s="40" t="str">
        <f t="shared" si="9"/>
        <v/>
      </c>
      <c r="H83" s="40" t="str">
        <f t="shared" si="10"/>
        <v/>
      </c>
    </row>
    <row r="84" spans="4:8" ht="16.5" thickTop="1" thickBot="1">
      <c r="D84" s="8"/>
      <c r="E84" s="40" t="str">
        <f t="shared" si="7"/>
        <v/>
      </c>
      <c r="F84" s="40" t="str">
        <f t="shared" si="8"/>
        <v/>
      </c>
      <c r="G84" s="40" t="str">
        <f t="shared" si="9"/>
        <v/>
      </c>
      <c r="H84" s="40" t="str">
        <f t="shared" si="10"/>
        <v/>
      </c>
    </row>
    <row r="85" spans="4:8" ht="16.5" thickTop="1" thickBot="1">
      <c r="D85" s="8"/>
      <c r="E85" s="40" t="str">
        <f t="shared" si="7"/>
        <v/>
      </c>
      <c r="F85" s="40" t="str">
        <f t="shared" si="8"/>
        <v/>
      </c>
      <c r="G85" s="40" t="str">
        <f t="shared" si="9"/>
        <v/>
      </c>
      <c r="H85" s="40" t="str">
        <f t="shared" si="10"/>
        <v/>
      </c>
    </row>
    <row r="86" spans="4:8" ht="16.5" thickTop="1" thickBot="1">
      <c r="D86" s="8"/>
      <c r="E86" s="40" t="str">
        <f t="shared" si="7"/>
        <v/>
      </c>
      <c r="F86" s="40" t="str">
        <f t="shared" si="8"/>
        <v/>
      </c>
      <c r="G86" s="40" t="str">
        <f t="shared" si="9"/>
        <v/>
      </c>
      <c r="H86" s="40" t="str">
        <f t="shared" si="10"/>
        <v/>
      </c>
    </row>
    <row r="87" spans="4:8" ht="16.5" thickTop="1" thickBot="1">
      <c r="D87" s="8"/>
      <c r="E87" s="40" t="str">
        <f t="shared" si="7"/>
        <v/>
      </c>
      <c r="F87" s="40" t="str">
        <f t="shared" si="8"/>
        <v/>
      </c>
      <c r="G87" s="40" t="str">
        <f t="shared" si="9"/>
        <v/>
      </c>
      <c r="H87" s="40" t="str">
        <f t="shared" si="10"/>
        <v/>
      </c>
    </row>
    <row r="88" spans="4:8" ht="16.5" thickTop="1" thickBot="1">
      <c r="D88" s="8"/>
      <c r="E88" s="40" t="str">
        <f t="shared" si="7"/>
        <v/>
      </c>
      <c r="F88" s="40" t="str">
        <f t="shared" si="8"/>
        <v/>
      </c>
      <c r="G88" s="40" t="str">
        <f t="shared" si="9"/>
        <v/>
      </c>
      <c r="H88" s="40" t="str">
        <f t="shared" si="10"/>
        <v/>
      </c>
    </row>
    <row r="89" spans="4:8" ht="16.5" thickTop="1" thickBot="1">
      <c r="D89" s="8"/>
      <c r="E89" s="40" t="str">
        <f t="shared" si="7"/>
        <v/>
      </c>
      <c r="F89" s="40" t="str">
        <f t="shared" si="8"/>
        <v/>
      </c>
      <c r="G89" s="40" t="str">
        <f t="shared" si="9"/>
        <v/>
      </c>
      <c r="H89" s="40" t="str">
        <f t="shared" si="10"/>
        <v/>
      </c>
    </row>
    <row r="90" spans="4:8" ht="16.5" thickTop="1" thickBot="1">
      <c r="D90" s="8"/>
      <c r="E90" s="40" t="str">
        <f t="shared" si="7"/>
        <v/>
      </c>
      <c r="F90" s="40" t="str">
        <f t="shared" si="8"/>
        <v/>
      </c>
      <c r="G90" s="40" t="str">
        <f t="shared" si="9"/>
        <v/>
      </c>
      <c r="H90" s="40" t="str">
        <f t="shared" si="10"/>
        <v/>
      </c>
    </row>
    <row r="91" spans="4:8" ht="16.5" thickTop="1" thickBot="1">
      <c r="D91" s="8"/>
      <c r="E91" s="40" t="str">
        <f t="shared" si="7"/>
        <v/>
      </c>
      <c r="F91" s="40" t="str">
        <f t="shared" si="8"/>
        <v/>
      </c>
      <c r="G91" s="40" t="str">
        <f t="shared" si="9"/>
        <v/>
      </c>
      <c r="H91" s="40" t="str">
        <f t="shared" si="10"/>
        <v/>
      </c>
    </row>
    <row r="92" spans="4:8" ht="16.5" thickTop="1" thickBot="1">
      <c r="D92" s="8"/>
      <c r="E92" s="40" t="str">
        <f t="shared" si="7"/>
        <v/>
      </c>
      <c r="F92" s="40" t="str">
        <f t="shared" si="8"/>
        <v/>
      </c>
      <c r="G92" s="40" t="str">
        <f t="shared" si="9"/>
        <v/>
      </c>
      <c r="H92" s="40" t="str">
        <f t="shared" si="10"/>
        <v/>
      </c>
    </row>
    <row r="93" spans="4:8" ht="16.5" thickTop="1" thickBot="1">
      <c r="D93" s="8"/>
      <c r="E93" s="40" t="str">
        <f t="shared" si="7"/>
        <v/>
      </c>
      <c r="F93" s="40" t="str">
        <f t="shared" si="8"/>
        <v/>
      </c>
      <c r="G93" s="40" t="str">
        <f t="shared" si="9"/>
        <v/>
      </c>
      <c r="H93" s="40" t="str">
        <f t="shared" si="10"/>
        <v/>
      </c>
    </row>
    <row r="94" spans="4:8" ht="16.5" thickTop="1" thickBot="1">
      <c r="D94" s="8"/>
      <c r="E94" s="40" t="str">
        <f t="shared" si="7"/>
        <v/>
      </c>
      <c r="F94" s="40" t="str">
        <f t="shared" si="8"/>
        <v/>
      </c>
      <c r="G94" s="40" t="str">
        <f t="shared" si="9"/>
        <v/>
      </c>
      <c r="H94" s="40" t="str">
        <f t="shared" si="10"/>
        <v/>
      </c>
    </row>
    <row r="95" spans="4:8" ht="16.5" thickTop="1" thickBot="1">
      <c r="D95" s="8"/>
      <c r="E95" s="40" t="str">
        <f t="shared" si="7"/>
        <v/>
      </c>
      <c r="F95" s="40" t="str">
        <f t="shared" si="8"/>
        <v/>
      </c>
      <c r="G95" s="40" t="str">
        <f t="shared" si="9"/>
        <v/>
      </c>
      <c r="H95" s="40" t="str">
        <f t="shared" si="10"/>
        <v/>
      </c>
    </row>
    <row r="96" spans="4:8" ht="16.5" thickTop="1" thickBot="1">
      <c r="D96" s="8"/>
      <c r="E96" s="40" t="str">
        <f t="shared" si="7"/>
        <v/>
      </c>
      <c r="F96" s="40" t="str">
        <f t="shared" si="8"/>
        <v/>
      </c>
      <c r="G96" s="40" t="str">
        <f t="shared" si="9"/>
        <v/>
      </c>
      <c r="H96" s="40" t="str">
        <f t="shared" si="10"/>
        <v/>
      </c>
    </row>
    <row r="97" spans="4:8" ht="16.5" thickTop="1" thickBot="1">
      <c r="D97" s="8"/>
      <c r="E97" s="40" t="str">
        <f t="shared" si="7"/>
        <v/>
      </c>
      <c r="F97" s="40" t="str">
        <f t="shared" si="8"/>
        <v/>
      </c>
      <c r="G97" s="40" t="str">
        <f t="shared" si="9"/>
        <v/>
      </c>
      <c r="H97" s="40" t="str">
        <f t="shared" si="10"/>
        <v/>
      </c>
    </row>
    <row r="98" spans="4:8" ht="16.5" thickTop="1" thickBot="1">
      <c r="D98" s="8"/>
      <c r="E98" s="40" t="str">
        <f t="shared" si="7"/>
        <v/>
      </c>
      <c r="F98" s="40" t="str">
        <f t="shared" si="8"/>
        <v/>
      </c>
      <c r="G98" s="40" t="str">
        <f t="shared" si="9"/>
        <v/>
      </c>
      <c r="H98" s="40" t="str">
        <f t="shared" si="10"/>
        <v/>
      </c>
    </row>
    <row r="99" spans="4:8" ht="16.5" thickTop="1" thickBot="1">
      <c r="D99" s="8"/>
      <c r="E99" s="40" t="str">
        <f t="shared" si="7"/>
        <v/>
      </c>
      <c r="F99" s="40" t="str">
        <f t="shared" si="8"/>
        <v/>
      </c>
      <c r="G99" s="40" t="str">
        <f t="shared" si="9"/>
        <v/>
      </c>
      <c r="H99" s="40" t="str">
        <f t="shared" si="10"/>
        <v/>
      </c>
    </row>
    <row r="100" spans="4:8" ht="16.5" thickTop="1" thickBot="1">
      <c r="D100" s="8"/>
      <c r="E100" s="40" t="str">
        <f t="shared" si="7"/>
        <v/>
      </c>
      <c r="F100" s="40" t="str">
        <f t="shared" si="8"/>
        <v/>
      </c>
      <c r="G100" s="40" t="str">
        <f t="shared" si="9"/>
        <v/>
      </c>
      <c r="H100" s="40" t="str">
        <f t="shared" si="10"/>
        <v/>
      </c>
    </row>
    <row r="101" spans="4:8" ht="16.5" thickTop="1" thickBot="1">
      <c r="D101" s="8"/>
      <c r="E101" s="40" t="str">
        <f t="shared" si="7"/>
        <v/>
      </c>
      <c r="F101" s="40" t="str">
        <f t="shared" si="8"/>
        <v/>
      </c>
      <c r="G101" s="40" t="str">
        <f t="shared" si="9"/>
        <v/>
      </c>
      <c r="H101" s="40" t="str">
        <f t="shared" si="10"/>
        <v/>
      </c>
    </row>
    <row r="102" spans="4:8" ht="16.5" thickTop="1" thickBot="1">
      <c r="D102" s="8"/>
      <c r="E102" s="40" t="str">
        <f t="shared" si="7"/>
        <v/>
      </c>
      <c r="F102" s="40" t="str">
        <f t="shared" si="8"/>
        <v/>
      </c>
      <c r="G102" s="40" t="str">
        <f t="shared" si="9"/>
        <v/>
      </c>
      <c r="H102" s="40" t="str">
        <f t="shared" si="10"/>
        <v/>
      </c>
    </row>
    <row r="103" spans="4:8" ht="16.5" thickTop="1" thickBot="1">
      <c r="D103" s="8"/>
      <c r="E103" s="40" t="str">
        <f t="shared" si="7"/>
        <v/>
      </c>
      <c r="F103" s="40" t="str">
        <f t="shared" si="8"/>
        <v/>
      </c>
      <c r="G103" s="40" t="str">
        <f t="shared" si="9"/>
        <v/>
      </c>
      <c r="H103" s="40" t="str">
        <f t="shared" si="10"/>
        <v/>
      </c>
    </row>
    <row r="104" spans="4:8" ht="16.5" thickTop="1" thickBot="1">
      <c r="D104" s="8"/>
      <c r="E104" s="40" t="str">
        <f t="shared" si="7"/>
        <v/>
      </c>
      <c r="F104" s="40" t="str">
        <f t="shared" si="8"/>
        <v/>
      </c>
      <c r="G104" s="40" t="str">
        <f t="shared" si="9"/>
        <v/>
      </c>
      <c r="H104" s="40" t="str">
        <f t="shared" si="10"/>
        <v/>
      </c>
    </row>
    <row r="105" spans="4:8" ht="16.5" thickTop="1" thickBot="1">
      <c r="D105" s="8"/>
      <c r="E105" s="40" t="str">
        <f t="shared" si="7"/>
        <v/>
      </c>
      <c r="F105" s="40" t="str">
        <f t="shared" si="8"/>
        <v/>
      </c>
      <c r="G105" s="40" t="str">
        <f t="shared" si="9"/>
        <v/>
      </c>
      <c r="H105" s="40" t="str">
        <f t="shared" si="10"/>
        <v/>
      </c>
    </row>
    <row r="106" spans="4:8" ht="16.5" thickTop="1" thickBot="1">
      <c r="D106" s="8"/>
      <c r="E106" s="40" t="str">
        <f t="shared" si="7"/>
        <v/>
      </c>
      <c r="F106" s="40" t="str">
        <f t="shared" si="8"/>
        <v/>
      </c>
      <c r="G106" s="40" t="str">
        <f t="shared" si="9"/>
        <v/>
      </c>
      <c r="H106" s="40" t="str">
        <f t="shared" si="10"/>
        <v/>
      </c>
    </row>
    <row r="107" spans="4:8" ht="16.5" thickTop="1" thickBot="1">
      <c r="D107" s="8"/>
      <c r="E107" s="40" t="str">
        <f t="shared" si="7"/>
        <v/>
      </c>
      <c r="F107" s="40" t="str">
        <f t="shared" si="8"/>
        <v/>
      </c>
      <c r="G107" s="40" t="str">
        <f t="shared" si="9"/>
        <v/>
      </c>
      <c r="H107" s="40" t="str">
        <f t="shared" si="10"/>
        <v/>
      </c>
    </row>
    <row r="108" spans="4:8" ht="16.5" thickTop="1" thickBot="1">
      <c r="D108" s="8"/>
      <c r="E108" s="40" t="str">
        <f t="shared" si="7"/>
        <v/>
      </c>
      <c r="F108" s="40" t="str">
        <f t="shared" si="8"/>
        <v/>
      </c>
      <c r="G108" s="40" t="str">
        <f t="shared" si="9"/>
        <v/>
      </c>
      <c r="H108" s="40" t="str">
        <f t="shared" si="10"/>
        <v/>
      </c>
    </row>
    <row r="109" spans="4:8" ht="16.5" thickTop="1" thickBot="1">
      <c r="D109" s="8"/>
      <c r="E109" s="40" t="str">
        <f t="shared" si="7"/>
        <v/>
      </c>
      <c r="F109" s="40" t="str">
        <f t="shared" si="8"/>
        <v/>
      </c>
      <c r="G109" s="40" t="str">
        <f t="shared" si="9"/>
        <v/>
      </c>
      <c r="H109" s="40" t="str">
        <f t="shared" si="10"/>
        <v/>
      </c>
    </row>
    <row r="110" spans="4:8" ht="16.5" thickTop="1" thickBot="1">
      <c r="D110" s="8"/>
      <c r="E110" s="40" t="str">
        <f t="shared" si="7"/>
        <v/>
      </c>
      <c r="F110" s="40" t="str">
        <f t="shared" si="8"/>
        <v/>
      </c>
      <c r="G110" s="40" t="str">
        <f t="shared" si="9"/>
        <v/>
      </c>
      <c r="H110" s="40" t="str">
        <f t="shared" si="10"/>
        <v/>
      </c>
    </row>
    <row r="111" spans="4:8" ht="16.5" thickTop="1" thickBot="1">
      <c r="D111" s="8"/>
      <c r="E111" s="40" t="str">
        <f t="shared" si="7"/>
        <v/>
      </c>
      <c r="F111" s="40" t="str">
        <f t="shared" si="8"/>
        <v/>
      </c>
      <c r="G111" s="40" t="str">
        <f t="shared" si="9"/>
        <v/>
      </c>
      <c r="H111" s="40" t="str">
        <f t="shared" si="10"/>
        <v/>
      </c>
    </row>
    <row r="112" spans="4:8" ht="16.5" thickTop="1" thickBot="1">
      <c r="D112" s="8"/>
      <c r="E112" s="40" t="str">
        <f t="shared" si="7"/>
        <v/>
      </c>
      <c r="F112" s="40" t="str">
        <f t="shared" si="8"/>
        <v/>
      </c>
      <c r="G112" s="40" t="str">
        <f t="shared" si="9"/>
        <v/>
      </c>
      <c r="H112" s="40" t="str">
        <f t="shared" si="10"/>
        <v/>
      </c>
    </row>
    <row r="113" spans="4:8" ht="16.5" thickTop="1" thickBot="1">
      <c r="D113" s="8"/>
      <c r="E113" s="40" t="str">
        <f t="shared" si="7"/>
        <v/>
      </c>
      <c r="F113" s="40" t="str">
        <f t="shared" si="8"/>
        <v/>
      </c>
      <c r="G113" s="40" t="str">
        <f t="shared" si="9"/>
        <v/>
      </c>
      <c r="H113" s="40" t="str">
        <f t="shared" si="10"/>
        <v/>
      </c>
    </row>
    <row r="114" spans="4:8" ht="16.5" thickTop="1" thickBot="1">
      <c r="D114" s="8"/>
      <c r="E114" s="40" t="str">
        <f t="shared" si="7"/>
        <v/>
      </c>
      <c r="F114" s="40" t="str">
        <f t="shared" si="8"/>
        <v/>
      </c>
      <c r="G114" s="40" t="str">
        <f t="shared" si="9"/>
        <v/>
      </c>
      <c r="H114" s="40" t="str">
        <f t="shared" si="10"/>
        <v/>
      </c>
    </row>
    <row r="115" spans="4:8" ht="16.5" thickTop="1" thickBot="1">
      <c r="D115" s="8"/>
      <c r="E115" s="40" t="str">
        <f t="shared" si="7"/>
        <v/>
      </c>
      <c r="F115" s="40" t="str">
        <f t="shared" si="8"/>
        <v/>
      </c>
      <c r="G115" s="40" t="str">
        <f t="shared" si="9"/>
        <v/>
      </c>
      <c r="H115" s="40" t="str">
        <f t="shared" si="10"/>
        <v/>
      </c>
    </row>
    <row r="116" spans="4:8" ht="16.5" thickTop="1" thickBot="1">
      <c r="D116" s="8"/>
      <c r="E116" s="40" t="str">
        <f t="shared" si="7"/>
        <v/>
      </c>
      <c r="F116" s="40" t="str">
        <f t="shared" si="8"/>
        <v/>
      </c>
      <c r="G116" s="40" t="str">
        <f t="shared" si="9"/>
        <v/>
      </c>
      <c r="H116" s="40" t="str">
        <f t="shared" si="10"/>
        <v/>
      </c>
    </row>
    <row r="117" spans="4:8" ht="16.5" thickTop="1" thickBot="1">
      <c r="D117" s="8"/>
      <c r="E117" s="40" t="str">
        <f t="shared" si="7"/>
        <v/>
      </c>
      <c r="F117" s="40" t="str">
        <f t="shared" si="8"/>
        <v/>
      </c>
      <c r="G117" s="40" t="str">
        <f t="shared" si="9"/>
        <v/>
      </c>
      <c r="H117" s="40" t="str">
        <f t="shared" si="10"/>
        <v/>
      </c>
    </row>
    <row r="118" spans="4:8" ht="16.5" thickTop="1" thickBot="1">
      <c r="D118" s="8"/>
      <c r="E118" s="40" t="str">
        <f t="shared" si="7"/>
        <v/>
      </c>
      <c r="F118" s="40" t="str">
        <f t="shared" si="8"/>
        <v/>
      </c>
      <c r="G118" s="40" t="str">
        <f t="shared" si="9"/>
        <v/>
      </c>
      <c r="H118" s="40" t="str">
        <f t="shared" si="10"/>
        <v/>
      </c>
    </row>
    <row r="119" spans="4:8" ht="16.5" thickTop="1" thickBot="1">
      <c r="D119" s="8"/>
      <c r="E119" s="40" t="str">
        <f t="shared" si="7"/>
        <v/>
      </c>
      <c r="F119" s="40" t="str">
        <f t="shared" si="8"/>
        <v/>
      </c>
      <c r="G119" s="40" t="str">
        <f t="shared" si="9"/>
        <v/>
      </c>
      <c r="H119" s="40" t="str">
        <f t="shared" si="10"/>
        <v/>
      </c>
    </row>
    <row r="120" spans="4:8" ht="16.5" thickTop="1" thickBot="1">
      <c r="D120" s="8"/>
      <c r="E120" s="40" t="str">
        <f t="shared" ref="E120:E183" si="11">IF(AND(ISBLANK($D120),$B120&gt;0),$B120,"")</f>
        <v/>
      </c>
      <c r="F120" s="40" t="str">
        <f t="shared" si="8"/>
        <v/>
      </c>
      <c r="G120" s="40" t="str">
        <f t="shared" si="9"/>
        <v/>
      </c>
      <c r="H120" s="40" t="str">
        <f t="shared" si="10"/>
        <v/>
      </c>
    </row>
    <row r="121" spans="4:8" ht="16.5" thickTop="1" thickBot="1">
      <c r="D121" s="8"/>
      <c r="E121" s="40" t="str">
        <f t="shared" si="11"/>
        <v/>
      </c>
      <c r="F121" s="40" t="str">
        <f t="shared" si="8"/>
        <v/>
      </c>
      <c r="G121" s="40" t="str">
        <f t="shared" si="9"/>
        <v/>
      </c>
      <c r="H121" s="40" t="str">
        <f t="shared" si="10"/>
        <v/>
      </c>
    </row>
    <row r="122" spans="4:8" ht="16.5" thickTop="1" thickBot="1">
      <c r="D122" s="8"/>
      <c r="E122" s="40" t="str">
        <f t="shared" si="11"/>
        <v/>
      </c>
      <c r="F122" s="40" t="str">
        <f t="shared" si="8"/>
        <v/>
      </c>
      <c r="G122" s="40" t="str">
        <f t="shared" si="9"/>
        <v/>
      </c>
      <c r="H122" s="40" t="str">
        <f t="shared" si="10"/>
        <v/>
      </c>
    </row>
    <row r="123" spans="4:8" ht="16.5" thickTop="1" thickBot="1">
      <c r="D123" s="8"/>
      <c r="E123" s="40" t="str">
        <f t="shared" si="11"/>
        <v/>
      </c>
      <c r="F123" s="40" t="str">
        <f t="shared" si="8"/>
        <v/>
      </c>
      <c r="G123" s="40" t="str">
        <f t="shared" si="9"/>
        <v/>
      </c>
      <c r="H123" s="40" t="str">
        <f t="shared" si="10"/>
        <v/>
      </c>
    </row>
    <row r="124" spans="4:8" ht="16.5" thickTop="1" thickBot="1">
      <c r="D124" s="8"/>
      <c r="E124" s="40" t="str">
        <f t="shared" si="11"/>
        <v/>
      </c>
      <c r="F124" s="40" t="str">
        <f t="shared" si="8"/>
        <v/>
      </c>
      <c r="G124" s="40" t="str">
        <f t="shared" si="9"/>
        <v/>
      </c>
      <c r="H124" s="40" t="str">
        <f t="shared" si="10"/>
        <v/>
      </c>
    </row>
    <row r="125" spans="4:8" ht="16.5" thickTop="1" thickBot="1">
      <c r="D125" s="8"/>
      <c r="E125" s="40" t="str">
        <f t="shared" si="11"/>
        <v/>
      </c>
      <c r="F125" s="40" t="str">
        <f t="shared" si="8"/>
        <v/>
      </c>
      <c r="G125" s="40" t="str">
        <f t="shared" si="9"/>
        <v/>
      </c>
      <c r="H125" s="40" t="str">
        <f t="shared" si="10"/>
        <v/>
      </c>
    </row>
    <row r="126" spans="4:8" ht="16.5" thickTop="1" thickBot="1">
      <c r="D126" s="8"/>
      <c r="E126" s="40" t="str">
        <f t="shared" si="11"/>
        <v/>
      </c>
      <c r="F126" s="40" t="str">
        <f t="shared" si="8"/>
        <v/>
      </c>
      <c r="G126" s="40" t="str">
        <f t="shared" si="9"/>
        <v/>
      </c>
      <c r="H126" s="40" t="str">
        <f t="shared" si="10"/>
        <v/>
      </c>
    </row>
    <row r="127" spans="4:8" ht="16.5" thickTop="1" thickBot="1">
      <c r="D127" s="8"/>
      <c r="E127" s="40" t="str">
        <f t="shared" si="11"/>
        <v/>
      </c>
      <c r="F127" s="40" t="str">
        <f t="shared" si="8"/>
        <v/>
      </c>
      <c r="G127" s="40" t="str">
        <f t="shared" si="9"/>
        <v/>
      </c>
      <c r="H127" s="40" t="str">
        <f t="shared" si="10"/>
        <v/>
      </c>
    </row>
    <row r="128" spans="4:8" ht="16.5" thickTop="1" thickBot="1">
      <c r="D128" s="8"/>
      <c r="E128" s="40" t="str">
        <f t="shared" si="11"/>
        <v/>
      </c>
      <c r="F128" s="40" t="str">
        <f t="shared" si="8"/>
        <v/>
      </c>
      <c r="G128" s="40" t="str">
        <f t="shared" si="9"/>
        <v/>
      </c>
      <c r="H128" s="40" t="str">
        <f t="shared" si="10"/>
        <v/>
      </c>
    </row>
    <row r="129" spans="4:8" ht="16.5" thickTop="1" thickBot="1">
      <c r="D129" s="8"/>
      <c r="E129" s="40" t="str">
        <f t="shared" si="11"/>
        <v/>
      </c>
      <c r="F129" s="40" t="str">
        <f t="shared" si="8"/>
        <v/>
      </c>
      <c r="G129" s="40" t="str">
        <f t="shared" si="9"/>
        <v/>
      </c>
      <c r="H129" s="40" t="str">
        <f t="shared" si="10"/>
        <v/>
      </c>
    </row>
    <row r="130" spans="4:8" ht="16.5" thickTop="1" thickBot="1">
      <c r="D130" s="8"/>
      <c r="E130" s="40" t="str">
        <f t="shared" si="11"/>
        <v/>
      </c>
      <c r="F130" s="40" t="str">
        <f t="shared" si="8"/>
        <v/>
      </c>
      <c r="G130" s="40" t="str">
        <f t="shared" si="9"/>
        <v/>
      </c>
      <c r="H130" s="40" t="str">
        <f t="shared" si="10"/>
        <v/>
      </c>
    </row>
    <row r="131" spans="4:8" ht="16.5" thickTop="1" thickBot="1">
      <c r="D131" s="8"/>
      <c r="E131" s="40" t="str">
        <f t="shared" si="11"/>
        <v/>
      </c>
      <c r="F131" s="40" t="str">
        <f t="shared" si="8"/>
        <v/>
      </c>
      <c r="G131" s="40" t="str">
        <f t="shared" si="9"/>
        <v/>
      </c>
      <c r="H131" s="40" t="str">
        <f t="shared" si="10"/>
        <v/>
      </c>
    </row>
    <row r="132" spans="4:8" ht="16.5" thickTop="1" thickBot="1">
      <c r="D132" s="8"/>
      <c r="E132" s="40" t="str">
        <f t="shared" si="11"/>
        <v/>
      </c>
      <c r="F132" s="40" t="str">
        <f t="shared" si="8"/>
        <v/>
      </c>
      <c r="G132" s="40" t="str">
        <f t="shared" si="9"/>
        <v/>
      </c>
      <c r="H132" s="40" t="str">
        <f t="shared" si="10"/>
        <v/>
      </c>
    </row>
    <row r="133" spans="4:8" ht="16.5" thickTop="1" thickBot="1">
      <c r="D133" s="8"/>
      <c r="E133" s="40" t="str">
        <f t="shared" si="11"/>
        <v/>
      </c>
      <c r="F133" s="40" t="str">
        <f t="shared" si="8"/>
        <v/>
      </c>
      <c r="G133" s="40" t="str">
        <f t="shared" si="9"/>
        <v/>
      </c>
      <c r="H133" s="40" t="str">
        <f t="shared" si="10"/>
        <v/>
      </c>
    </row>
    <row r="134" spans="4:8" ht="16.5" thickTop="1" thickBot="1">
      <c r="D134" s="8"/>
      <c r="E134" s="40" t="str">
        <f t="shared" si="11"/>
        <v/>
      </c>
      <c r="F134" s="40" t="str">
        <f t="shared" si="8"/>
        <v/>
      </c>
      <c r="G134" s="40" t="str">
        <f t="shared" si="9"/>
        <v/>
      </c>
      <c r="H134" s="40" t="str">
        <f t="shared" si="10"/>
        <v/>
      </c>
    </row>
    <row r="135" spans="4:8" ht="16.5" thickTop="1" thickBot="1">
      <c r="D135" s="8"/>
      <c r="E135" s="40" t="str">
        <f t="shared" si="11"/>
        <v/>
      </c>
      <c r="F135" s="40" t="str">
        <f t="shared" si="8"/>
        <v/>
      </c>
      <c r="G135" s="40" t="str">
        <f t="shared" si="9"/>
        <v/>
      </c>
      <c r="H135" s="40" t="str">
        <f t="shared" si="10"/>
        <v/>
      </c>
    </row>
    <row r="136" spans="4:8" ht="16.5" thickTop="1" thickBot="1">
      <c r="D136" s="8"/>
      <c r="E136" s="40" t="str">
        <f t="shared" si="11"/>
        <v/>
      </c>
      <c r="F136" s="40" t="str">
        <f t="shared" si="8"/>
        <v/>
      </c>
      <c r="G136" s="40" t="str">
        <f t="shared" si="9"/>
        <v/>
      </c>
      <c r="H136" s="40" t="str">
        <f t="shared" si="10"/>
        <v/>
      </c>
    </row>
    <row r="137" spans="4:8" ht="16.5" thickTop="1" thickBot="1">
      <c r="D137" s="8"/>
      <c r="E137" s="40" t="str">
        <f t="shared" si="11"/>
        <v/>
      </c>
      <c r="F137" s="40" t="str">
        <f t="shared" si="8"/>
        <v/>
      </c>
      <c r="G137" s="40" t="str">
        <f t="shared" si="9"/>
        <v/>
      </c>
      <c r="H137" s="40" t="str">
        <f t="shared" si="10"/>
        <v/>
      </c>
    </row>
    <row r="138" spans="4:8" ht="16.5" thickTop="1" thickBot="1">
      <c r="D138" s="8"/>
      <c r="E138" s="40" t="str">
        <f t="shared" si="11"/>
        <v/>
      </c>
      <c r="F138" s="40" t="str">
        <f t="shared" si="8"/>
        <v/>
      </c>
      <c r="G138" s="40" t="str">
        <f t="shared" si="9"/>
        <v/>
      </c>
      <c r="H138" s="40" t="str">
        <f t="shared" si="10"/>
        <v/>
      </c>
    </row>
    <row r="139" spans="4:8" ht="16.5" thickTop="1" thickBot="1">
      <c r="D139" s="8"/>
      <c r="E139" s="40" t="str">
        <f t="shared" si="11"/>
        <v/>
      </c>
      <c r="F139" s="40" t="str">
        <f t="shared" si="8"/>
        <v/>
      </c>
      <c r="G139" s="40" t="str">
        <f t="shared" si="9"/>
        <v/>
      </c>
      <c r="H139" s="40" t="str">
        <f t="shared" si="10"/>
        <v/>
      </c>
    </row>
    <row r="140" spans="4:8" ht="16.5" thickTop="1" thickBot="1">
      <c r="D140" s="8"/>
      <c r="E140" s="40" t="str">
        <f t="shared" si="11"/>
        <v/>
      </c>
      <c r="F140" s="40" t="str">
        <f t="shared" si="8"/>
        <v/>
      </c>
      <c r="G140" s="40" t="str">
        <f t="shared" si="9"/>
        <v/>
      </c>
      <c r="H140" s="40" t="str">
        <f t="shared" si="10"/>
        <v/>
      </c>
    </row>
    <row r="141" spans="4:8" ht="16.5" thickTop="1" thickBot="1">
      <c r="D141" s="8"/>
      <c r="E141" s="40" t="str">
        <f t="shared" si="11"/>
        <v/>
      </c>
      <c r="F141" s="40" t="str">
        <f t="shared" si="8"/>
        <v/>
      </c>
      <c r="G141" s="40" t="str">
        <f t="shared" si="9"/>
        <v/>
      </c>
      <c r="H141" s="40" t="str">
        <f t="shared" si="10"/>
        <v/>
      </c>
    </row>
    <row r="142" spans="4:8" ht="16.5" thickTop="1" thickBot="1">
      <c r="D142" s="8"/>
      <c r="E142" s="40" t="str">
        <f t="shared" si="11"/>
        <v/>
      </c>
      <c r="F142" s="40" t="str">
        <f t="shared" si="8"/>
        <v/>
      </c>
      <c r="G142" s="40" t="str">
        <f t="shared" si="9"/>
        <v/>
      </c>
      <c r="H142" s="40" t="str">
        <f t="shared" si="10"/>
        <v/>
      </c>
    </row>
    <row r="143" spans="4:8" ht="16.5" thickTop="1" thickBot="1">
      <c r="D143" s="8"/>
      <c r="E143" s="40" t="str">
        <f t="shared" si="11"/>
        <v/>
      </c>
      <c r="F143" s="40" t="str">
        <f t="shared" si="8"/>
        <v/>
      </c>
      <c r="G143" s="40" t="str">
        <f t="shared" si="9"/>
        <v/>
      </c>
      <c r="H143" s="40" t="str">
        <f t="shared" si="10"/>
        <v/>
      </c>
    </row>
    <row r="144" spans="4:8" ht="16.5" thickTop="1" thickBot="1">
      <c r="D144" s="8"/>
      <c r="E144" s="40" t="str">
        <f t="shared" si="11"/>
        <v/>
      </c>
      <c r="F144" s="40" t="str">
        <f t="shared" si="8"/>
        <v/>
      </c>
      <c r="G144" s="40" t="str">
        <f t="shared" si="9"/>
        <v/>
      </c>
      <c r="H144" s="40" t="str">
        <f t="shared" si="10"/>
        <v/>
      </c>
    </row>
    <row r="145" spans="4:8" ht="16.5" thickTop="1" thickBot="1">
      <c r="D145" s="8"/>
      <c r="E145" s="40" t="str">
        <f t="shared" si="11"/>
        <v/>
      </c>
      <c r="F145" s="40" t="str">
        <f t="shared" ref="F145:F208" si="12">IF(AND(ISBLANK($D145),$B145&lt;0),$B145,"")</f>
        <v/>
      </c>
      <c r="G145" s="40" t="str">
        <f t="shared" ref="G145:G208" si="13">IF(AND(NOT(ISBLANK($D145)),$B145&gt;0),$B145,"")</f>
        <v/>
      </c>
      <c r="H145" s="40" t="str">
        <f t="shared" ref="H145:H208" si="14">IF(AND(NOT(ISBLANK($D145)),$B145&lt;0),$B145,"")</f>
        <v/>
      </c>
    </row>
    <row r="146" spans="4:8" ht="16.5" thickTop="1" thickBot="1">
      <c r="D146" s="8"/>
      <c r="E146" s="40" t="str">
        <f t="shared" si="11"/>
        <v/>
      </c>
      <c r="F146" s="40" t="str">
        <f t="shared" si="12"/>
        <v/>
      </c>
      <c r="G146" s="40" t="str">
        <f t="shared" si="13"/>
        <v/>
      </c>
      <c r="H146" s="40" t="str">
        <f t="shared" si="14"/>
        <v/>
      </c>
    </row>
    <row r="147" spans="4:8" ht="16.5" thickTop="1" thickBot="1">
      <c r="D147" s="8"/>
      <c r="E147" s="40" t="str">
        <f t="shared" si="11"/>
        <v/>
      </c>
      <c r="F147" s="40" t="str">
        <f t="shared" si="12"/>
        <v/>
      </c>
      <c r="G147" s="40" t="str">
        <f t="shared" si="13"/>
        <v/>
      </c>
      <c r="H147" s="40" t="str">
        <f t="shared" si="14"/>
        <v/>
      </c>
    </row>
    <row r="148" spans="4:8" ht="16.5" thickTop="1" thickBot="1">
      <c r="D148" s="8"/>
      <c r="E148" s="40" t="str">
        <f t="shared" si="11"/>
        <v/>
      </c>
      <c r="F148" s="40" t="str">
        <f t="shared" si="12"/>
        <v/>
      </c>
      <c r="G148" s="40" t="str">
        <f t="shared" si="13"/>
        <v/>
      </c>
      <c r="H148" s="40" t="str">
        <f t="shared" si="14"/>
        <v/>
      </c>
    </row>
    <row r="149" spans="4:8" ht="16.5" thickTop="1" thickBot="1">
      <c r="D149" s="8"/>
      <c r="E149" s="40" t="str">
        <f t="shared" si="11"/>
        <v/>
      </c>
      <c r="F149" s="40" t="str">
        <f t="shared" si="12"/>
        <v/>
      </c>
      <c r="G149" s="40" t="str">
        <f t="shared" si="13"/>
        <v/>
      </c>
      <c r="H149" s="40" t="str">
        <f t="shared" si="14"/>
        <v/>
      </c>
    </row>
    <row r="150" spans="4:8" ht="16.5" thickTop="1" thickBot="1">
      <c r="D150" s="8"/>
      <c r="E150" s="40" t="str">
        <f t="shared" si="11"/>
        <v/>
      </c>
      <c r="F150" s="40" t="str">
        <f t="shared" si="12"/>
        <v/>
      </c>
      <c r="G150" s="40" t="str">
        <f t="shared" si="13"/>
        <v/>
      </c>
      <c r="H150" s="40" t="str">
        <f t="shared" si="14"/>
        <v/>
      </c>
    </row>
    <row r="151" spans="4:8" ht="16.5" thickTop="1" thickBot="1">
      <c r="D151" s="8"/>
      <c r="E151" s="40" t="str">
        <f t="shared" si="11"/>
        <v/>
      </c>
      <c r="F151" s="40" t="str">
        <f t="shared" si="12"/>
        <v/>
      </c>
      <c r="G151" s="40" t="str">
        <f t="shared" si="13"/>
        <v/>
      </c>
      <c r="H151" s="40" t="str">
        <f t="shared" si="14"/>
        <v/>
      </c>
    </row>
    <row r="152" spans="4:8" ht="16.5" thickTop="1" thickBot="1">
      <c r="D152" s="8"/>
      <c r="E152" s="40" t="str">
        <f t="shared" si="11"/>
        <v/>
      </c>
      <c r="F152" s="40" t="str">
        <f t="shared" si="12"/>
        <v/>
      </c>
      <c r="G152" s="40" t="str">
        <f t="shared" si="13"/>
        <v/>
      </c>
      <c r="H152" s="40" t="str">
        <f t="shared" si="14"/>
        <v/>
      </c>
    </row>
    <row r="153" spans="4:8" ht="16.5" thickTop="1" thickBot="1">
      <c r="D153" s="8"/>
      <c r="E153" s="40" t="str">
        <f t="shared" si="11"/>
        <v/>
      </c>
      <c r="F153" s="40" t="str">
        <f t="shared" si="12"/>
        <v/>
      </c>
      <c r="G153" s="40" t="str">
        <f t="shared" si="13"/>
        <v/>
      </c>
      <c r="H153" s="40" t="str">
        <f t="shared" si="14"/>
        <v/>
      </c>
    </row>
    <row r="154" spans="4:8" ht="16.5" thickTop="1" thickBot="1">
      <c r="D154" s="8"/>
      <c r="E154" s="40" t="str">
        <f t="shared" si="11"/>
        <v/>
      </c>
      <c r="F154" s="40" t="str">
        <f t="shared" si="12"/>
        <v/>
      </c>
      <c r="G154" s="40" t="str">
        <f t="shared" si="13"/>
        <v/>
      </c>
      <c r="H154" s="40" t="str">
        <f t="shared" si="14"/>
        <v/>
      </c>
    </row>
    <row r="155" spans="4:8" ht="16.5" thickTop="1" thickBot="1">
      <c r="D155" s="8"/>
      <c r="E155" s="40" t="str">
        <f t="shared" si="11"/>
        <v/>
      </c>
      <c r="F155" s="40" t="str">
        <f t="shared" si="12"/>
        <v/>
      </c>
      <c r="G155" s="40" t="str">
        <f t="shared" si="13"/>
        <v/>
      </c>
      <c r="H155" s="40" t="str">
        <f t="shared" si="14"/>
        <v/>
      </c>
    </row>
    <row r="156" spans="4:8" ht="16.5" thickTop="1" thickBot="1">
      <c r="D156" s="8"/>
      <c r="E156" s="40" t="str">
        <f t="shared" si="11"/>
        <v/>
      </c>
      <c r="F156" s="40" t="str">
        <f t="shared" si="12"/>
        <v/>
      </c>
      <c r="G156" s="40" t="str">
        <f t="shared" si="13"/>
        <v/>
      </c>
      <c r="H156" s="40" t="str">
        <f t="shared" si="14"/>
        <v/>
      </c>
    </row>
    <row r="157" spans="4:8" ht="16.5" thickTop="1" thickBot="1">
      <c r="D157" s="8"/>
      <c r="E157" s="40" t="str">
        <f t="shared" si="11"/>
        <v/>
      </c>
      <c r="F157" s="40" t="str">
        <f t="shared" si="12"/>
        <v/>
      </c>
      <c r="G157" s="40" t="str">
        <f t="shared" si="13"/>
        <v/>
      </c>
      <c r="H157" s="40" t="str">
        <f t="shared" si="14"/>
        <v/>
      </c>
    </row>
    <row r="158" spans="4:8" ht="16.5" thickTop="1" thickBot="1">
      <c r="D158" s="8"/>
      <c r="E158" s="40" t="str">
        <f t="shared" si="11"/>
        <v/>
      </c>
      <c r="F158" s="40" t="str">
        <f t="shared" si="12"/>
        <v/>
      </c>
      <c r="G158" s="40" t="str">
        <f t="shared" si="13"/>
        <v/>
      </c>
      <c r="H158" s="40" t="str">
        <f t="shared" si="14"/>
        <v/>
      </c>
    </row>
    <row r="159" spans="4:8" ht="16.5" thickTop="1" thickBot="1">
      <c r="D159" s="8"/>
      <c r="E159" s="40" t="str">
        <f t="shared" si="11"/>
        <v/>
      </c>
      <c r="F159" s="40" t="str">
        <f t="shared" si="12"/>
        <v/>
      </c>
      <c r="G159" s="40" t="str">
        <f t="shared" si="13"/>
        <v/>
      </c>
      <c r="H159" s="40" t="str">
        <f t="shared" si="14"/>
        <v/>
      </c>
    </row>
    <row r="160" spans="4:8" ht="16.5" thickTop="1" thickBot="1">
      <c r="D160" s="8"/>
      <c r="E160" s="40" t="str">
        <f t="shared" si="11"/>
        <v/>
      </c>
      <c r="F160" s="40" t="str">
        <f t="shared" si="12"/>
        <v/>
      </c>
      <c r="G160" s="40" t="str">
        <f t="shared" si="13"/>
        <v/>
      </c>
      <c r="H160" s="40" t="str">
        <f t="shared" si="14"/>
        <v/>
      </c>
    </row>
    <row r="161" spans="4:8" ht="16.5" thickTop="1" thickBot="1">
      <c r="D161" s="8"/>
      <c r="E161" s="40" t="str">
        <f t="shared" si="11"/>
        <v/>
      </c>
      <c r="F161" s="40" t="str">
        <f t="shared" si="12"/>
        <v/>
      </c>
      <c r="G161" s="40" t="str">
        <f t="shared" si="13"/>
        <v/>
      </c>
      <c r="H161" s="40" t="str">
        <f t="shared" si="14"/>
        <v/>
      </c>
    </row>
    <row r="162" spans="4:8" ht="16.5" thickTop="1" thickBot="1">
      <c r="D162" s="8"/>
      <c r="E162" s="40" t="str">
        <f t="shared" si="11"/>
        <v/>
      </c>
      <c r="F162" s="40" t="str">
        <f t="shared" si="12"/>
        <v/>
      </c>
      <c r="G162" s="40" t="str">
        <f t="shared" si="13"/>
        <v/>
      </c>
      <c r="H162" s="40" t="str">
        <f t="shared" si="14"/>
        <v/>
      </c>
    </row>
    <row r="163" spans="4:8" ht="16.5" thickTop="1" thickBot="1">
      <c r="D163" s="8"/>
      <c r="E163" s="40" t="str">
        <f t="shared" si="11"/>
        <v/>
      </c>
      <c r="F163" s="40" t="str">
        <f t="shared" si="12"/>
        <v/>
      </c>
      <c r="G163" s="40" t="str">
        <f t="shared" si="13"/>
        <v/>
      </c>
      <c r="H163" s="40" t="str">
        <f t="shared" si="14"/>
        <v/>
      </c>
    </row>
    <row r="164" spans="4:8" ht="16.5" thickTop="1" thickBot="1">
      <c r="D164" s="8"/>
      <c r="E164" s="40" t="str">
        <f t="shared" si="11"/>
        <v/>
      </c>
      <c r="F164" s="40" t="str">
        <f t="shared" si="12"/>
        <v/>
      </c>
      <c r="G164" s="40" t="str">
        <f t="shared" si="13"/>
        <v/>
      </c>
      <c r="H164" s="40" t="str">
        <f t="shared" si="14"/>
        <v/>
      </c>
    </row>
    <row r="165" spans="4:8" ht="16.5" thickTop="1" thickBot="1">
      <c r="D165" s="8"/>
      <c r="E165" s="40" t="str">
        <f t="shared" si="11"/>
        <v/>
      </c>
      <c r="F165" s="40" t="str">
        <f t="shared" si="12"/>
        <v/>
      </c>
      <c r="G165" s="40" t="str">
        <f t="shared" si="13"/>
        <v/>
      </c>
      <c r="H165" s="40" t="str">
        <f t="shared" si="14"/>
        <v/>
      </c>
    </row>
    <row r="166" spans="4:8" ht="16.5" thickTop="1" thickBot="1">
      <c r="D166" s="8"/>
      <c r="E166" s="40" t="str">
        <f t="shared" si="11"/>
        <v/>
      </c>
      <c r="F166" s="40" t="str">
        <f t="shared" si="12"/>
        <v/>
      </c>
      <c r="G166" s="40" t="str">
        <f t="shared" si="13"/>
        <v/>
      </c>
      <c r="H166" s="40" t="str">
        <f t="shared" si="14"/>
        <v/>
      </c>
    </row>
    <row r="167" spans="4:8" ht="16.5" thickTop="1" thickBot="1">
      <c r="D167" s="8"/>
      <c r="E167" s="40" t="str">
        <f t="shared" si="11"/>
        <v/>
      </c>
      <c r="F167" s="40" t="str">
        <f t="shared" si="12"/>
        <v/>
      </c>
      <c r="G167" s="40" t="str">
        <f t="shared" si="13"/>
        <v/>
      </c>
      <c r="H167" s="40" t="str">
        <f t="shared" si="14"/>
        <v/>
      </c>
    </row>
    <row r="168" spans="4:8" ht="16.5" thickTop="1" thickBot="1">
      <c r="D168" s="8"/>
      <c r="E168" s="40" t="str">
        <f t="shared" si="11"/>
        <v/>
      </c>
      <c r="F168" s="40" t="str">
        <f t="shared" si="12"/>
        <v/>
      </c>
      <c r="G168" s="40" t="str">
        <f t="shared" si="13"/>
        <v/>
      </c>
      <c r="H168" s="40" t="str">
        <f t="shared" si="14"/>
        <v/>
      </c>
    </row>
    <row r="169" spans="4:8" ht="16.5" thickTop="1" thickBot="1">
      <c r="D169" s="8"/>
      <c r="E169" s="40" t="str">
        <f t="shared" si="11"/>
        <v/>
      </c>
      <c r="F169" s="40" t="str">
        <f t="shared" si="12"/>
        <v/>
      </c>
      <c r="G169" s="40" t="str">
        <f t="shared" si="13"/>
        <v/>
      </c>
      <c r="H169" s="40" t="str">
        <f t="shared" si="14"/>
        <v/>
      </c>
    </row>
    <row r="170" spans="4:8" ht="16.5" thickTop="1" thickBot="1">
      <c r="D170" s="8"/>
      <c r="E170" s="40" t="str">
        <f t="shared" si="11"/>
        <v/>
      </c>
      <c r="F170" s="40" t="str">
        <f t="shared" si="12"/>
        <v/>
      </c>
      <c r="G170" s="40" t="str">
        <f t="shared" si="13"/>
        <v/>
      </c>
      <c r="H170" s="40" t="str">
        <f t="shared" si="14"/>
        <v/>
      </c>
    </row>
    <row r="171" spans="4:8" ht="16.5" thickTop="1" thickBot="1">
      <c r="D171" s="8"/>
      <c r="E171" s="40" t="str">
        <f t="shared" si="11"/>
        <v/>
      </c>
      <c r="F171" s="40" t="str">
        <f t="shared" si="12"/>
        <v/>
      </c>
      <c r="G171" s="40" t="str">
        <f t="shared" si="13"/>
        <v/>
      </c>
      <c r="H171" s="40" t="str">
        <f t="shared" si="14"/>
        <v/>
      </c>
    </row>
    <row r="172" spans="4:8" ht="16.5" thickTop="1" thickBot="1">
      <c r="D172" s="8"/>
      <c r="E172" s="40" t="str">
        <f t="shared" si="11"/>
        <v/>
      </c>
      <c r="F172" s="40" t="str">
        <f t="shared" si="12"/>
        <v/>
      </c>
      <c r="G172" s="40" t="str">
        <f t="shared" si="13"/>
        <v/>
      </c>
      <c r="H172" s="40" t="str">
        <f t="shared" si="14"/>
        <v/>
      </c>
    </row>
    <row r="173" spans="4:8" ht="16.5" thickTop="1" thickBot="1">
      <c r="D173" s="8"/>
      <c r="E173" s="40" t="str">
        <f t="shared" si="11"/>
        <v/>
      </c>
      <c r="F173" s="40" t="str">
        <f t="shared" si="12"/>
        <v/>
      </c>
      <c r="G173" s="40" t="str">
        <f t="shared" si="13"/>
        <v/>
      </c>
      <c r="H173" s="40" t="str">
        <f t="shared" si="14"/>
        <v/>
      </c>
    </row>
    <row r="174" spans="4:8" ht="16.5" thickTop="1" thickBot="1">
      <c r="D174" s="8"/>
      <c r="E174" s="40" t="str">
        <f t="shared" si="11"/>
        <v/>
      </c>
      <c r="F174" s="40" t="str">
        <f t="shared" si="12"/>
        <v/>
      </c>
      <c r="G174" s="40" t="str">
        <f t="shared" si="13"/>
        <v/>
      </c>
      <c r="H174" s="40" t="str">
        <f t="shared" si="14"/>
        <v/>
      </c>
    </row>
    <row r="175" spans="4:8" ht="16.5" thickTop="1" thickBot="1">
      <c r="D175" s="8"/>
      <c r="E175" s="40" t="str">
        <f t="shared" si="11"/>
        <v/>
      </c>
      <c r="F175" s="40" t="str">
        <f t="shared" si="12"/>
        <v/>
      </c>
      <c r="G175" s="40" t="str">
        <f t="shared" si="13"/>
        <v/>
      </c>
      <c r="H175" s="40" t="str">
        <f t="shared" si="14"/>
        <v/>
      </c>
    </row>
    <row r="176" spans="4:8" ht="16.5" thickTop="1" thickBot="1">
      <c r="D176" s="8"/>
      <c r="E176" s="40" t="str">
        <f t="shared" si="11"/>
        <v/>
      </c>
      <c r="F176" s="40" t="str">
        <f t="shared" si="12"/>
        <v/>
      </c>
      <c r="G176" s="40" t="str">
        <f t="shared" si="13"/>
        <v/>
      </c>
      <c r="H176" s="40" t="str">
        <f t="shared" si="14"/>
        <v/>
      </c>
    </row>
    <row r="177" spans="4:8" ht="16.5" thickTop="1" thickBot="1">
      <c r="D177" s="8"/>
      <c r="E177" s="40" t="str">
        <f t="shared" si="11"/>
        <v/>
      </c>
      <c r="F177" s="40" t="str">
        <f t="shared" si="12"/>
        <v/>
      </c>
      <c r="G177" s="40" t="str">
        <f t="shared" si="13"/>
        <v/>
      </c>
      <c r="H177" s="40" t="str">
        <f t="shared" si="14"/>
        <v/>
      </c>
    </row>
    <row r="178" spans="4:8" ht="16.5" thickTop="1" thickBot="1">
      <c r="D178" s="8"/>
      <c r="E178" s="40" t="str">
        <f t="shared" si="11"/>
        <v/>
      </c>
      <c r="F178" s="40" t="str">
        <f t="shared" si="12"/>
        <v/>
      </c>
      <c r="G178" s="40" t="str">
        <f t="shared" si="13"/>
        <v/>
      </c>
      <c r="H178" s="40" t="str">
        <f t="shared" si="14"/>
        <v/>
      </c>
    </row>
    <row r="179" spans="4:8" ht="16.5" thickTop="1" thickBot="1">
      <c r="D179" s="8"/>
      <c r="E179" s="40" t="str">
        <f t="shared" si="11"/>
        <v/>
      </c>
      <c r="F179" s="40" t="str">
        <f t="shared" si="12"/>
        <v/>
      </c>
      <c r="G179" s="40" t="str">
        <f t="shared" si="13"/>
        <v/>
      </c>
      <c r="H179" s="40" t="str">
        <f t="shared" si="14"/>
        <v/>
      </c>
    </row>
    <row r="180" spans="4:8" ht="16.5" thickTop="1" thickBot="1">
      <c r="D180" s="8"/>
      <c r="E180" s="40" t="str">
        <f t="shared" si="11"/>
        <v/>
      </c>
      <c r="F180" s="40" t="str">
        <f t="shared" si="12"/>
        <v/>
      </c>
      <c r="G180" s="40" t="str">
        <f t="shared" si="13"/>
        <v/>
      </c>
      <c r="H180" s="40" t="str">
        <f t="shared" si="14"/>
        <v/>
      </c>
    </row>
    <row r="181" spans="4:8" ht="16.5" thickTop="1" thickBot="1">
      <c r="D181" s="8"/>
      <c r="E181" s="40" t="str">
        <f t="shared" si="11"/>
        <v/>
      </c>
      <c r="F181" s="40" t="str">
        <f t="shared" si="12"/>
        <v/>
      </c>
      <c r="G181" s="40" t="str">
        <f t="shared" si="13"/>
        <v/>
      </c>
      <c r="H181" s="40" t="str">
        <f t="shared" si="14"/>
        <v/>
      </c>
    </row>
    <row r="182" spans="4:8" ht="16.5" thickTop="1" thickBot="1">
      <c r="D182" s="8"/>
      <c r="E182" s="40" t="str">
        <f t="shared" si="11"/>
        <v/>
      </c>
      <c r="F182" s="40" t="str">
        <f t="shared" si="12"/>
        <v/>
      </c>
      <c r="G182" s="40" t="str">
        <f t="shared" si="13"/>
        <v/>
      </c>
      <c r="H182" s="40" t="str">
        <f t="shared" si="14"/>
        <v/>
      </c>
    </row>
    <row r="183" spans="4:8" ht="16.5" thickTop="1" thickBot="1">
      <c r="D183" s="8"/>
      <c r="E183" s="40" t="str">
        <f t="shared" si="11"/>
        <v/>
      </c>
      <c r="F183" s="40" t="str">
        <f t="shared" si="12"/>
        <v/>
      </c>
      <c r="G183" s="40" t="str">
        <f t="shared" si="13"/>
        <v/>
      </c>
      <c r="H183" s="40" t="str">
        <f t="shared" si="14"/>
        <v/>
      </c>
    </row>
    <row r="184" spans="4:8" ht="16.5" thickTop="1" thickBot="1">
      <c r="D184" s="8"/>
      <c r="E184" s="40" t="str">
        <f t="shared" ref="E184:E247" si="15">IF(AND(ISBLANK($D184),$B184&gt;0),$B184,"")</f>
        <v/>
      </c>
      <c r="F184" s="40" t="str">
        <f t="shared" si="12"/>
        <v/>
      </c>
      <c r="G184" s="40" t="str">
        <f t="shared" si="13"/>
        <v/>
      </c>
      <c r="H184" s="40" t="str">
        <f t="shared" si="14"/>
        <v/>
      </c>
    </row>
    <row r="185" spans="4:8" ht="16.5" thickTop="1" thickBot="1">
      <c r="D185" s="8"/>
      <c r="E185" s="40" t="str">
        <f t="shared" si="15"/>
        <v/>
      </c>
      <c r="F185" s="40" t="str">
        <f t="shared" si="12"/>
        <v/>
      </c>
      <c r="G185" s="40" t="str">
        <f t="shared" si="13"/>
        <v/>
      </c>
      <c r="H185" s="40" t="str">
        <f t="shared" si="14"/>
        <v/>
      </c>
    </row>
    <row r="186" spans="4:8" ht="16.5" thickTop="1" thickBot="1">
      <c r="D186" s="8"/>
      <c r="E186" s="40" t="str">
        <f t="shared" si="15"/>
        <v/>
      </c>
      <c r="F186" s="40" t="str">
        <f t="shared" si="12"/>
        <v/>
      </c>
      <c r="G186" s="40" t="str">
        <f t="shared" si="13"/>
        <v/>
      </c>
      <c r="H186" s="40" t="str">
        <f t="shared" si="14"/>
        <v/>
      </c>
    </row>
    <row r="187" spans="4:8" ht="16.5" thickTop="1" thickBot="1">
      <c r="D187" s="8"/>
      <c r="E187" s="40" t="str">
        <f t="shared" si="15"/>
        <v/>
      </c>
      <c r="F187" s="40" t="str">
        <f t="shared" si="12"/>
        <v/>
      </c>
      <c r="G187" s="40" t="str">
        <f t="shared" si="13"/>
        <v/>
      </c>
      <c r="H187" s="40" t="str">
        <f t="shared" si="14"/>
        <v/>
      </c>
    </row>
    <row r="188" spans="4:8" ht="16.5" thickTop="1" thickBot="1">
      <c r="D188" s="8"/>
      <c r="E188" s="40" t="str">
        <f t="shared" si="15"/>
        <v/>
      </c>
      <c r="F188" s="40" t="str">
        <f t="shared" si="12"/>
        <v/>
      </c>
      <c r="G188" s="40" t="str">
        <f t="shared" si="13"/>
        <v/>
      </c>
      <c r="H188" s="40" t="str">
        <f t="shared" si="14"/>
        <v/>
      </c>
    </row>
    <row r="189" spans="4:8" ht="16.5" thickTop="1" thickBot="1">
      <c r="D189" s="8"/>
      <c r="E189" s="40" t="str">
        <f t="shared" si="15"/>
        <v/>
      </c>
      <c r="F189" s="40" t="str">
        <f t="shared" si="12"/>
        <v/>
      </c>
      <c r="G189" s="40" t="str">
        <f t="shared" si="13"/>
        <v/>
      </c>
      <c r="H189" s="40" t="str">
        <f t="shared" si="14"/>
        <v/>
      </c>
    </row>
    <row r="190" spans="4:8" ht="16.5" thickTop="1" thickBot="1">
      <c r="D190" s="8"/>
      <c r="E190" s="40" t="str">
        <f t="shared" si="15"/>
        <v/>
      </c>
      <c r="F190" s="40" t="str">
        <f t="shared" si="12"/>
        <v/>
      </c>
      <c r="G190" s="40" t="str">
        <f t="shared" si="13"/>
        <v/>
      </c>
      <c r="H190" s="40" t="str">
        <f t="shared" si="14"/>
        <v/>
      </c>
    </row>
    <row r="191" spans="4:8" ht="16.5" thickTop="1" thickBot="1">
      <c r="D191" s="8"/>
      <c r="E191" s="40" t="str">
        <f t="shared" si="15"/>
        <v/>
      </c>
      <c r="F191" s="40" t="str">
        <f t="shared" si="12"/>
        <v/>
      </c>
      <c r="G191" s="40" t="str">
        <f t="shared" si="13"/>
        <v/>
      </c>
      <c r="H191" s="40" t="str">
        <f t="shared" si="14"/>
        <v/>
      </c>
    </row>
    <row r="192" spans="4:8" ht="16.5" thickTop="1" thickBot="1">
      <c r="D192" s="8"/>
      <c r="E192" s="40" t="str">
        <f t="shared" si="15"/>
        <v/>
      </c>
      <c r="F192" s="40" t="str">
        <f t="shared" si="12"/>
        <v/>
      </c>
      <c r="G192" s="40" t="str">
        <f t="shared" si="13"/>
        <v/>
      </c>
      <c r="H192" s="40" t="str">
        <f t="shared" si="14"/>
        <v/>
      </c>
    </row>
    <row r="193" spans="4:8" ht="16.5" thickTop="1" thickBot="1">
      <c r="D193" s="8"/>
      <c r="E193" s="40" t="str">
        <f t="shared" si="15"/>
        <v/>
      </c>
      <c r="F193" s="40" t="str">
        <f t="shared" si="12"/>
        <v/>
      </c>
      <c r="G193" s="40" t="str">
        <f t="shared" si="13"/>
        <v/>
      </c>
      <c r="H193" s="40" t="str">
        <f t="shared" si="14"/>
        <v/>
      </c>
    </row>
    <row r="194" spans="4:8" ht="16.5" thickTop="1" thickBot="1">
      <c r="D194" s="8"/>
      <c r="E194" s="40" t="str">
        <f t="shared" si="15"/>
        <v/>
      </c>
      <c r="F194" s="40" t="str">
        <f t="shared" si="12"/>
        <v/>
      </c>
      <c r="G194" s="40" t="str">
        <f t="shared" si="13"/>
        <v/>
      </c>
      <c r="H194" s="40" t="str">
        <f t="shared" si="14"/>
        <v/>
      </c>
    </row>
    <row r="195" spans="4:8" ht="16.5" thickTop="1" thickBot="1">
      <c r="D195" s="8"/>
      <c r="E195" s="40" t="str">
        <f t="shared" si="15"/>
        <v/>
      </c>
      <c r="F195" s="40" t="str">
        <f t="shared" si="12"/>
        <v/>
      </c>
      <c r="G195" s="40" t="str">
        <f t="shared" si="13"/>
        <v/>
      </c>
      <c r="H195" s="40" t="str">
        <f t="shared" si="14"/>
        <v/>
      </c>
    </row>
    <row r="196" spans="4:8" ht="16.5" thickTop="1" thickBot="1">
      <c r="D196" s="8"/>
      <c r="E196" s="40" t="str">
        <f t="shared" si="15"/>
        <v/>
      </c>
      <c r="F196" s="40" t="str">
        <f t="shared" si="12"/>
        <v/>
      </c>
      <c r="G196" s="40" t="str">
        <f t="shared" si="13"/>
        <v/>
      </c>
      <c r="H196" s="40" t="str">
        <f t="shared" si="14"/>
        <v/>
      </c>
    </row>
    <row r="197" spans="4:8" ht="16.5" thickTop="1" thickBot="1">
      <c r="D197" s="8"/>
      <c r="E197" s="40" t="str">
        <f t="shared" si="15"/>
        <v/>
      </c>
      <c r="F197" s="40" t="str">
        <f t="shared" si="12"/>
        <v/>
      </c>
      <c r="G197" s="40" t="str">
        <f t="shared" si="13"/>
        <v/>
      </c>
      <c r="H197" s="40" t="str">
        <f t="shared" si="14"/>
        <v/>
      </c>
    </row>
    <row r="198" spans="4:8" ht="16.5" thickTop="1" thickBot="1">
      <c r="D198" s="8"/>
      <c r="E198" s="40" t="str">
        <f t="shared" si="15"/>
        <v/>
      </c>
      <c r="F198" s="40" t="str">
        <f t="shared" si="12"/>
        <v/>
      </c>
      <c r="G198" s="40" t="str">
        <f t="shared" si="13"/>
        <v/>
      </c>
      <c r="H198" s="40" t="str">
        <f t="shared" si="14"/>
        <v/>
      </c>
    </row>
    <row r="199" spans="4:8" ht="16.5" thickTop="1" thickBot="1">
      <c r="D199" s="8"/>
      <c r="E199" s="40" t="str">
        <f t="shared" si="15"/>
        <v/>
      </c>
      <c r="F199" s="40" t="str">
        <f t="shared" si="12"/>
        <v/>
      </c>
      <c r="G199" s="40" t="str">
        <f t="shared" si="13"/>
        <v/>
      </c>
      <c r="H199" s="40" t="str">
        <f t="shared" si="14"/>
        <v/>
      </c>
    </row>
    <row r="200" spans="4:8" ht="16.5" thickTop="1" thickBot="1">
      <c r="D200" s="8"/>
      <c r="E200" s="40" t="str">
        <f t="shared" si="15"/>
        <v/>
      </c>
      <c r="F200" s="40" t="str">
        <f t="shared" si="12"/>
        <v/>
      </c>
      <c r="G200" s="40" t="str">
        <f t="shared" si="13"/>
        <v/>
      </c>
      <c r="H200" s="40" t="str">
        <f t="shared" si="14"/>
        <v/>
      </c>
    </row>
    <row r="201" spans="4:8" ht="16.5" thickTop="1" thickBot="1">
      <c r="D201" s="8"/>
      <c r="E201" s="40" t="str">
        <f t="shared" si="15"/>
        <v/>
      </c>
      <c r="F201" s="40" t="str">
        <f t="shared" si="12"/>
        <v/>
      </c>
      <c r="G201" s="40" t="str">
        <f t="shared" si="13"/>
        <v/>
      </c>
      <c r="H201" s="40" t="str">
        <f t="shared" si="14"/>
        <v/>
      </c>
    </row>
    <row r="202" spans="4:8" ht="16.5" thickTop="1" thickBot="1">
      <c r="D202" s="8"/>
      <c r="E202" s="40" t="str">
        <f t="shared" si="15"/>
        <v/>
      </c>
      <c r="F202" s="40" t="str">
        <f t="shared" si="12"/>
        <v/>
      </c>
      <c r="G202" s="40" t="str">
        <f t="shared" si="13"/>
        <v/>
      </c>
      <c r="H202" s="40" t="str">
        <f t="shared" si="14"/>
        <v/>
      </c>
    </row>
    <row r="203" spans="4:8" ht="16.5" thickTop="1" thickBot="1">
      <c r="D203" s="8"/>
      <c r="E203" s="40" t="str">
        <f t="shared" si="15"/>
        <v/>
      </c>
      <c r="F203" s="40" t="str">
        <f t="shared" si="12"/>
        <v/>
      </c>
      <c r="G203" s="40" t="str">
        <f t="shared" si="13"/>
        <v/>
      </c>
      <c r="H203" s="40" t="str">
        <f t="shared" si="14"/>
        <v/>
      </c>
    </row>
    <row r="204" spans="4:8" ht="16.5" thickTop="1" thickBot="1">
      <c r="D204" s="8"/>
      <c r="E204" s="40" t="str">
        <f t="shared" si="15"/>
        <v/>
      </c>
      <c r="F204" s="40" t="str">
        <f t="shared" si="12"/>
        <v/>
      </c>
      <c r="G204" s="40" t="str">
        <f t="shared" si="13"/>
        <v/>
      </c>
      <c r="H204" s="40" t="str">
        <f t="shared" si="14"/>
        <v/>
      </c>
    </row>
    <row r="205" spans="4:8" ht="16.5" thickTop="1" thickBot="1">
      <c r="D205" s="8"/>
      <c r="E205" s="40" t="str">
        <f t="shared" si="15"/>
        <v/>
      </c>
      <c r="F205" s="40" t="str">
        <f t="shared" si="12"/>
        <v/>
      </c>
      <c r="G205" s="40" t="str">
        <f t="shared" si="13"/>
        <v/>
      </c>
      <c r="H205" s="40" t="str">
        <f t="shared" si="14"/>
        <v/>
      </c>
    </row>
    <row r="206" spans="4:8" ht="16.5" thickTop="1" thickBot="1">
      <c r="D206" s="8"/>
      <c r="E206" s="40" t="str">
        <f t="shared" si="15"/>
        <v/>
      </c>
      <c r="F206" s="40" t="str">
        <f t="shared" si="12"/>
        <v/>
      </c>
      <c r="G206" s="40" t="str">
        <f t="shared" si="13"/>
        <v/>
      </c>
      <c r="H206" s="40" t="str">
        <f t="shared" si="14"/>
        <v/>
      </c>
    </row>
    <row r="207" spans="4:8" ht="16.5" thickTop="1" thickBot="1">
      <c r="D207" s="8"/>
      <c r="E207" s="40" t="str">
        <f t="shared" si="15"/>
        <v/>
      </c>
      <c r="F207" s="40" t="str">
        <f t="shared" si="12"/>
        <v/>
      </c>
      <c r="G207" s="40" t="str">
        <f t="shared" si="13"/>
        <v/>
      </c>
      <c r="H207" s="40" t="str">
        <f t="shared" si="14"/>
        <v/>
      </c>
    </row>
    <row r="208" spans="4:8" ht="16.5" thickTop="1" thickBot="1">
      <c r="D208" s="8"/>
      <c r="E208" s="40" t="str">
        <f t="shared" si="15"/>
        <v/>
      </c>
      <c r="F208" s="40" t="str">
        <f t="shared" si="12"/>
        <v/>
      </c>
      <c r="G208" s="40" t="str">
        <f t="shared" si="13"/>
        <v/>
      </c>
      <c r="H208" s="40" t="str">
        <f t="shared" si="14"/>
        <v/>
      </c>
    </row>
    <row r="209" spans="4:8" ht="16.5" thickTop="1" thickBot="1">
      <c r="D209" s="8"/>
      <c r="E209" s="40" t="str">
        <f t="shared" si="15"/>
        <v/>
      </c>
      <c r="F209" s="40" t="str">
        <f t="shared" ref="F209:F272" si="16">IF(AND(ISBLANK($D209),$B209&lt;0),$B209,"")</f>
        <v/>
      </c>
      <c r="G209" s="40" t="str">
        <f t="shared" ref="G209:G272" si="17">IF(AND(NOT(ISBLANK($D209)),$B209&gt;0),$B209,"")</f>
        <v/>
      </c>
      <c r="H209" s="40" t="str">
        <f t="shared" ref="H209:H272" si="18">IF(AND(NOT(ISBLANK($D209)),$B209&lt;0),$B209,"")</f>
        <v/>
      </c>
    </row>
    <row r="210" spans="4:8" ht="16.5" thickTop="1" thickBot="1">
      <c r="D210" s="8"/>
      <c r="E210" s="40" t="str">
        <f t="shared" si="15"/>
        <v/>
      </c>
      <c r="F210" s="40" t="str">
        <f t="shared" si="16"/>
        <v/>
      </c>
      <c r="G210" s="40" t="str">
        <f t="shared" si="17"/>
        <v/>
      </c>
      <c r="H210" s="40" t="str">
        <f t="shared" si="18"/>
        <v/>
      </c>
    </row>
    <row r="211" spans="4:8" ht="16.5" thickTop="1" thickBot="1">
      <c r="D211" s="8"/>
      <c r="E211" s="40" t="str">
        <f t="shared" si="15"/>
        <v/>
      </c>
      <c r="F211" s="40" t="str">
        <f t="shared" si="16"/>
        <v/>
      </c>
      <c r="G211" s="40" t="str">
        <f t="shared" si="17"/>
        <v/>
      </c>
      <c r="H211" s="40" t="str">
        <f t="shared" si="18"/>
        <v/>
      </c>
    </row>
    <row r="212" spans="4:8" ht="16.5" thickTop="1" thickBot="1">
      <c r="D212" s="8"/>
      <c r="E212" s="40" t="str">
        <f t="shared" si="15"/>
        <v/>
      </c>
      <c r="F212" s="40" t="str">
        <f t="shared" si="16"/>
        <v/>
      </c>
      <c r="G212" s="40" t="str">
        <f t="shared" si="17"/>
        <v/>
      </c>
      <c r="H212" s="40" t="str">
        <f t="shared" si="18"/>
        <v/>
      </c>
    </row>
    <row r="213" spans="4:8" ht="16.5" thickTop="1" thickBot="1">
      <c r="D213" s="8"/>
      <c r="E213" s="40" t="str">
        <f t="shared" si="15"/>
        <v/>
      </c>
      <c r="F213" s="40" t="str">
        <f t="shared" si="16"/>
        <v/>
      </c>
      <c r="G213" s="40" t="str">
        <f t="shared" si="17"/>
        <v/>
      </c>
      <c r="H213" s="40" t="str">
        <f t="shared" si="18"/>
        <v/>
      </c>
    </row>
    <row r="214" spans="4:8" ht="16.5" thickTop="1" thickBot="1">
      <c r="D214" s="8"/>
      <c r="E214" s="40" t="str">
        <f t="shared" si="15"/>
        <v/>
      </c>
      <c r="F214" s="40" t="str">
        <f t="shared" si="16"/>
        <v/>
      </c>
      <c r="G214" s="40" t="str">
        <f t="shared" si="17"/>
        <v/>
      </c>
      <c r="H214" s="40" t="str">
        <f t="shared" si="18"/>
        <v/>
      </c>
    </row>
    <row r="215" spans="4:8" ht="16.5" thickTop="1" thickBot="1">
      <c r="D215" s="8"/>
      <c r="E215" s="40" t="str">
        <f t="shared" si="15"/>
        <v/>
      </c>
      <c r="F215" s="40" t="str">
        <f t="shared" si="16"/>
        <v/>
      </c>
      <c r="G215" s="40" t="str">
        <f t="shared" si="17"/>
        <v/>
      </c>
      <c r="H215" s="40" t="str">
        <f t="shared" si="18"/>
        <v/>
      </c>
    </row>
    <row r="216" spans="4:8" ht="16.5" thickTop="1" thickBot="1">
      <c r="D216" s="8"/>
      <c r="E216" s="40" t="str">
        <f t="shared" si="15"/>
        <v/>
      </c>
      <c r="F216" s="40" t="str">
        <f t="shared" si="16"/>
        <v/>
      </c>
      <c r="G216" s="40" t="str">
        <f t="shared" si="17"/>
        <v/>
      </c>
      <c r="H216" s="40" t="str">
        <f t="shared" si="18"/>
        <v/>
      </c>
    </row>
    <row r="217" spans="4:8" ht="16.5" thickTop="1" thickBot="1">
      <c r="D217" s="8"/>
      <c r="E217" s="40" t="str">
        <f t="shared" si="15"/>
        <v/>
      </c>
      <c r="F217" s="40" t="str">
        <f t="shared" si="16"/>
        <v/>
      </c>
      <c r="G217" s="40" t="str">
        <f t="shared" si="17"/>
        <v/>
      </c>
      <c r="H217" s="40" t="str">
        <f t="shared" si="18"/>
        <v/>
      </c>
    </row>
    <row r="218" spans="4:8" ht="16.5" thickTop="1" thickBot="1">
      <c r="D218" s="8"/>
      <c r="E218" s="40" t="str">
        <f t="shared" si="15"/>
        <v/>
      </c>
      <c r="F218" s="40" t="str">
        <f t="shared" si="16"/>
        <v/>
      </c>
      <c r="G218" s="40" t="str">
        <f t="shared" si="17"/>
        <v/>
      </c>
      <c r="H218" s="40" t="str">
        <f t="shared" si="18"/>
        <v/>
      </c>
    </row>
    <row r="219" spans="4:8" ht="16.5" thickTop="1" thickBot="1">
      <c r="D219" s="8"/>
      <c r="E219" s="40" t="str">
        <f t="shared" si="15"/>
        <v/>
      </c>
      <c r="F219" s="40" t="str">
        <f t="shared" si="16"/>
        <v/>
      </c>
      <c r="G219" s="40" t="str">
        <f t="shared" si="17"/>
        <v/>
      </c>
      <c r="H219" s="40" t="str">
        <f t="shared" si="18"/>
        <v/>
      </c>
    </row>
    <row r="220" spans="4:8" ht="16.5" thickTop="1" thickBot="1">
      <c r="D220" s="8"/>
      <c r="E220" s="40" t="str">
        <f t="shared" si="15"/>
        <v/>
      </c>
      <c r="F220" s="40" t="str">
        <f t="shared" si="16"/>
        <v/>
      </c>
      <c r="G220" s="40" t="str">
        <f t="shared" si="17"/>
        <v/>
      </c>
      <c r="H220" s="40" t="str">
        <f t="shared" si="18"/>
        <v/>
      </c>
    </row>
    <row r="221" spans="4:8" ht="16.5" thickTop="1" thickBot="1">
      <c r="D221" s="8"/>
      <c r="E221" s="40" t="str">
        <f t="shared" si="15"/>
        <v/>
      </c>
      <c r="F221" s="40" t="str">
        <f t="shared" si="16"/>
        <v/>
      </c>
      <c r="G221" s="40" t="str">
        <f t="shared" si="17"/>
        <v/>
      </c>
      <c r="H221" s="40" t="str">
        <f t="shared" si="18"/>
        <v/>
      </c>
    </row>
    <row r="222" spans="4:8" ht="16.5" thickTop="1" thickBot="1">
      <c r="D222" s="8"/>
      <c r="E222" s="40" t="str">
        <f t="shared" si="15"/>
        <v/>
      </c>
      <c r="F222" s="40" t="str">
        <f t="shared" si="16"/>
        <v/>
      </c>
      <c r="G222" s="40" t="str">
        <f t="shared" si="17"/>
        <v/>
      </c>
      <c r="H222" s="40" t="str">
        <f t="shared" si="18"/>
        <v/>
      </c>
    </row>
    <row r="223" spans="4:8" ht="16.5" thickTop="1" thickBot="1">
      <c r="D223" s="8"/>
      <c r="E223" s="40" t="str">
        <f t="shared" si="15"/>
        <v/>
      </c>
      <c r="F223" s="40" t="str">
        <f t="shared" si="16"/>
        <v/>
      </c>
      <c r="G223" s="40" t="str">
        <f t="shared" si="17"/>
        <v/>
      </c>
      <c r="H223" s="40" t="str">
        <f t="shared" si="18"/>
        <v/>
      </c>
    </row>
    <row r="224" spans="4:8" ht="16.5" thickTop="1" thickBot="1">
      <c r="D224" s="8"/>
      <c r="E224" s="40" t="str">
        <f t="shared" si="15"/>
        <v/>
      </c>
      <c r="F224" s="40" t="str">
        <f t="shared" si="16"/>
        <v/>
      </c>
      <c r="G224" s="40" t="str">
        <f t="shared" si="17"/>
        <v/>
      </c>
      <c r="H224" s="40" t="str">
        <f t="shared" si="18"/>
        <v/>
      </c>
    </row>
    <row r="225" spans="4:8" ht="16.5" thickTop="1" thickBot="1">
      <c r="D225" s="8"/>
      <c r="E225" s="40" t="str">
        <f t="shared" si="15"/>
        <v/>
      </c>
      <c r="F225" s="40" t="str">
        <f t="shared" si="16"/>
        <v/>
      </c>
      <c r="G225" s="40" t="str">
        <f t="shared" si="17"/>
        <v/>
      </c>
      <c r="H225" s="40" t="str">
        <f t="shared" si="18"/>
        <v/>
      </c>
    </row>
    <row r="226" spans="4:8" ht="16.5" thickTop="1" thickBot="1">
      <c r="D226" s="8"/>
      <c r="E226" s="40" t="str">
        <f t="shared" si="15"/>
        <v/>
      </c>
      <c r="F226" s="40" t="str">
        <f t="shared" si="16"/>
        <v/>
      </c>
      <c r="G226" s="40" t="str">
        <f t="shared" si="17"/>
        <v/>
      </c>
      <c r="H226" s="40" t="str">
        <f t="shared" si="18"/>
        <v/>
      </c>
    </row>
    <row r="227" spans="4:8" ht="16.5" thickTop="1" thickBot="1">
      <c r="D227" s="8"/>
      <c r="E227" s="40" t="str">
        <f t="shared" si="15"/>
        <v/>
      </c>
      <c r="F227" s="40" t="str">
        <f t="shared" si="16"/>
        <v/>
      </c>
      <c r="G227" s="40" t="str">
        <f t="shared" si="17"/>
        <v/>
      </c>
      <c r="H227" s="40" t="str">
        <f t="shared" si="18"/>
        <v/>
      </c>
    </row>
    <row r="228" spans="4:8" ht="16.5" thickTop="1" thickBot="1">
      <c r="D228" s="8"/>
      <c r="E228" s="40" t="str">
        <f t="shared" si="15"/>
        <v/>
      </c>
      <c r="F228" s="40" t="str">
        <f t="shared" si="16"/>
        <v/>
      </c>
      <c r="G228" s="40" t="str">
        <f t="shared" si="17"/>
        <v/>
      </c>
      <c r="H228" s="40" t="str">
        <f t="shared" si="18"/>
        <v/>
      </c>
    </row>
    <row r="229" spans="4:8" ht="16.5" thickTop="1" thickBot="1">
      <c r="D229" s="8"/>
      <c r="E229" s="40" t="str">
        <f t="shared" si="15"/>
        <v/>
      </c>
      <c r="F229" s="40" t="str">
        <f t="shared" si="16"/>
        <v/>
      </c>
      <c r="G229" s="40" t="str">
        <f t="shared" si="17"/>
        <v/>
      </c>
      <c r="H229" s="40" t="str">
        <f t="shared" si="18"/>
        <v/>
      </c>
    </row>
    <row r="230" spans="4:8" ht="16.5" thickTop="1" thickBot="1">
      <c r="D230" s="8"/>
      <c r="E230" s="40" t="str">
        <f t="shared" si="15"/>
        <v/>
      </c>
      <c r="F230" s="40" t="str">
        <f t="shared" si="16"/>
        <v/>
      </c>
      <c r="G230" s="40" t="str">
        <f t="shared" si="17"/>
        <v/>
      </c>
      <c r="H230" s="40" t="str">
        <f t="shared" si="18"/>
        <v/>
      </c>
    </row>
    <row r="231" spans="4:8" ht="16.5" thickTop="1" thickBot="1">
      <c r="D231" s="8"/>
      <c r="E231" s="40" t="str">
        <f t="shared" si="15"/>
        <v/>
      </c>
      <c r="F231" s="40" t="str">
        <f t="shared" si="16"/>
        <v/>
      </c>
      <c r="G231" s="40" t="str">
        <f t="shared" si="17"/>
        <v/>
      </c>
      <c r="H231" s="40" t="str">
        <f t="shared" si="18"/>
        <v/>
      </c>
    </row>
    <row r="232" spans="4:8" ht="16.5" thickTop="1" thickBot="1">
      <c r="D232" s="8"/>
      <c r="E232" s="40" t="str">
        <f t="shared" si="15"/>
        <v/>
      </c>
      <c r="F232" s="40" t="str">
        <f t="shared" si="16"/>
        <v/>
      </c>
      <c r="G232" s="40" t="str">
        <f t="shared" si="17"/>
        <v/>
      </c>
      <c r="H232" s="40" t="str">
        <f t="shared" si="18"/>
        <v/>
      </c>
    </row>
    <row r="233" spans="4:8" ht="16.5" thickTop="1" thickBot="1">
      <c r="D233" s="8"/>
      <c r="E233" s="40" t="str">
        <f t="shared" si="15"/>
        <v/>
      </c>
      <c r="F233" s="40" t="str">
        <f t="shared" si="16"/>
        <v/>
      </c>
      <c r="G233" s="40" t="str">
        <f t="shared" si="17"/>
        <v/>
      </c>
      <c r="H233" s="40" t="str">
        <f t="shared" si="18"/>
        <v/>
      </c>
    </row>
    <row r="234" spans="4:8" ht="16.5" thickTop="1" thickBot="1">
      <c r="D234" s="8"/>
      <c r="E234" s="40" t="str">
        <f t="shared" si="15"/>
        <v/>
      </c>
      <c r="F234" s="40" t="str">
        <f t="shared" si="16"/>
        <v/>
      </c>
      <c r="G234" s="40" t="str">
        <f t="shared" si="17"/>
        <v/>
      </c>
      <c r="H234" s="40" t="str">
        <f t="shared" si="18"/>
        <v/>
      </c>
    </row>
    <row r="235" spans="4:8" ht="16.5" thickTop="1" thickBot="1">
      <c r="D235" s="8"/>
      <c r="E235" s="40" t="str">
        <f t="shared" si="15"/>
        <v/>
      </c>
      <c r="F235" s="40" t="str">
        <f t="shared" si="16"/>
        <v/>
      </c>
      <c r="G235" s="40" t="str">
        <f t="shared" si="17"/>
        <v/>
      </c>
      <c r="H235" s="40" t="str">
        <f t="shared" si="18"/>
        <v/>
      </c>
    </row>
    <row r="236" spans="4:8" ht="16.5" thickTop="1" thickBot="1">
      <c r="D236" s="8"/>
      <c r="E236" s="40" t="str">
        <f t="shared" si="15"/>
        <v/>
      </c>
      <c r="F236" s="40" t="str">
        <f t="shared" si="16"/>
        <v/>
      </c>
      <c r="G236" s="40" t="str">
        <f t="shared" si="17"/>
        <v/>
      </c>
      <c r="H236" s="40" t="str">
        <f t="shared" si="18"/>
        <v/>
      </c>
    </row>
    <row r="237" spans="4:8" ht="16.5" thickTop="1" thickBot="1">
      <c r="D237" s="8"/>
      <c r="E237" s="40" t="str">
        <f t="shared" si="15"/>
        <v/>
      </c>
      <c r="F237" s="40" t="str">
        <f t="shared" si="16"/>
        <v/>
      </c>
      <c r="G237" s="40" t="str">
        <f t="shared" si="17"/>
        <v/>
      </c>
      <c r="H237" s="40" t="str">
        <f t="shared" si="18"/>
        <v/>
      </c>
    </row>
    <row r="238" spans="4:8" ht="16.5" thickTop="1" thickBot="1">
      <c r="D238" s="8"/>
      <c r="E238" s="40" t="str">
        <f t="shared" si="15"/>
        <v/>
      </c>
      <c r="F238" s="40" t="str">
        <f t="shared" si="16"/>
        <v/>
      </c>
      <c r="G238" s="40" t="str">
        <f t="shared" si="17"/>
        <v/>
      </c>
      <c r="H238" s="40" t="str">
        <f t="shared" si="18"/>
        <v/>
      </c>
    </row>
    <row r="239" spans="4:8" ht="16.5" thickTop="1" thickBot="1">
      <c r="D239" s="8"/>
      <c r="E239" s="40" t="str">
        <f t="shared" si="15"/>
        <v/>
      </c>
      <c r="F239" s="40" t="str">
        <f t="shared" si="16"/>
        <v/>
      </c>
      <c r="G239" s="40" t="str">
        <f t="shared" si="17"/>
        <v/>
      </c>
      <c r="H239" s="40" t="str">
        <f t="shared" si="18"/>
        <v/>
      </c>
    </row>
    <row r="240" spans="4:8" ht="16.5" thickTop="1" thickBot="1">
      <c r="D240" s="8"/>
      <c r="E240" s="40" t="str">
        <f t="shared" si="15"/>
        <v/>
      </c>
      <c r="F240" s="40" t="str">
        <f t="shared" si="16"/>
        <v/>
      </c>
      <c r="G240" s="40" t="str">
        <f t="shared" si="17"/>
        <v/>
      </c>
      <c r="H240" s="40" t="str">
        <f t="shared" si="18"/>
        <v/>
      </c>
    </row>
    <row r="241" spans="4:8" ht="16.5" thickTop="1" thickBot="1">
      <c r="D241" s="8"/>
      <c r="E241" s="40" t="str">
        <f t="shared" si="15"/>
        <v/>
      </c>
      <c r="F241" s="40" t="str">
        <f t="shared" si="16"/>
        <v/>
      </c>
      <c r="G241" s="40" t="str">
        <f t="shared" si="17"/>
        <v/>
      </c>
      <c r="H241" s="40" t="str">
        <f t="shared" si="18"/>
        <v/>
      </c>
    </row>
    <row r="242" spans="4:8" ht="16.5" thickTop="1" thickBot="1">
      <c r="D242" s="8"/>
      <c r="E242" s="40" t="str">
        <f t="shared" si="15"/>
        <v/>
      </c>
      <c r="F242" s="40" t="str">
        <f t="shared" si="16"/>
        <v/>
      </c>
      <c r="G242" s="40" t="str">
        <f t="shared" si="17"/>
        <v/>
      </c>
      <c r="H242" s="40" t="str">
        <f t="shared" si="18"/>
        <v/>
      </c>
    </row>
    <row r="243" spans="4:8" ht="16.5" thickTop="1" thickBot="1">
      <c r="D243" s="8"/>
      <c r="E243" s="40" t="str">
        <f t="shared" si="15"/>
        <v/>
      </c>
      <c r="F243" s="40" t="str">
        <f t="shared" si="16"/>
        <v/>
      </c>
      <c r="G243" s="40" t="str">
        <f t="shared" si="17"/>
        <v/>
      </c>
      <c r="H243" s="40" t="str">
        <f t="shared" si="18"/>
        <v/>
      </c>
    </row>
    <row r="244" spans="4:8" ht="16.5" thickTop="1" thickBot="1">
      <c r="D244" s="8"/>
      <c r="E244" s="40" t="str">
        <f t="shared" si="15"/>
        <v/>
      </c>
      <c r="F244" s="40" t="str">
        <f t="shared" si="16"/>
        <v/>
      </c>
      <c r="G244" s="40" t="str">
        <f t="shared" si="17"/>
        <v/>
      </c>
      <c r="H244" s="40" t="str">
        <f t="shared" si="18"/>
        <v/>
      </c>
    </row>
    <row r="245" spans="4:8" ht="16.5" thickTop="1" thickBot="1">
      <c r="D245" s="8"/>
      <c r="E245" s="40" t="str">
        <f t="shared" si="15"/>
        <v/>
      </c>
      <c r="F245" s="40" t="str">
        <f t="shared" si="16"/>
        <v/>
      </c>
      <c r="G245" s="40" t="str">
        <f t="shared" si="17"/>
        <v/>
      </c>
      <c r="H245" s="40" t="str">
        <f t="shared" si="18"/>
        <v/>
      </c>
    </row>
    <row r="246" spans="4:8" ht="16.5" thickTop="1" thickBot="1">
      <c r="D246" s="8"/>
      <c r="E246" s="40" t="str">
        <f t="shared" si="15"/>
        <v/>
      </c>
      <c r="F246" s="40" t="str">
        <f t="shared" si="16"/>
        <v/>
      </c>
      <c r="G246" s="40" t="str">
        <f t="shared" si="17"/>
        <v/>
      </c>
      <c r="H246" s="40" t="str">
        <f t="shared" si="18"/>
        <v/>
      </c>
    </row>
    <row r="247" spans="4:8" ht="16.5" thickTop="1" thickBot="1">
      <c r="D247" s="8"/>
      <c r="E247" s="40" t="str">
        <f t="shared" si="15"/>
        <v/>
      </c>
      <c r="F247" s="40" t="str">
        <f t="shared" si="16"/>
        <v/>
      </c>
      <c r="G247" s="40" t="str">
        <f t="shared" si="17"/>
        <v/>
      </c>
      <c r="H247" s="40" t="str">
        <f t="shared" si="18"/>
        <v/>
      </c>
    </row>
    <row r="248" spans="4:8" ht="16.5" thickTop="1" thickBot="1">
      <c r="D248" s="8"/>
      <c r="E248" s="40" t="str">
        <f t="shared" ref="E248:E311" si="19">IF(AND(ISBLANK($D248),$B248&gt;0),$B248,"")</f>
        <v/>
      </c>
      <c r="F248" s="40" t="str">
        <f t="shared" si="16"/>
        <v/>
      </c>
      <c r="G248" s="40" t="str">
        <f t="shared" si="17"/>
        <v/>
      </c>
      <c r="H248" s="40" t="str">
        <f t="shared" si="18"/>
        <v/>
      </c>
    </row>
    <row r="249" spans="4:8" ht="16.5" thickTop="1" thickBot="1">
      <c r="D249" s="8"/>
      <c r="E249" s="40" t="str">
        <f t="shared" si="19"/>
        <v/>
      </c>
      <c r="F249" s="40" t="str">
        <f t="shared" si="16"/>
        <v/>
      </c>
      <c r="G249" s="40" t="str">
        <f t="shared" si="17"/>
        <v/>
      </c>
      <c r="H249" s="40" t="str">
        <f t="shared" si="18"/>
        <v/>
      </c>
    </row>
    <row r="250" spans="4:8" ht="16.5" thickTop="1" thickBot="1">
      <c r="D250" s="8"/>
      <c r="E250" s="40" t="str">
        <f t="shared" si="19"/>
        <v/>
      </c>
      <c r="F250" s="40" t="str">
        <f t="shared" si="16"/>
        <v/>
      </c>
      <c r="G250" s="40" t="str">
        <f t="shared" si="17"/>
        <v/>
      </c>
      <c r="H250" s="40" t="str">
        <f t="shared" si="18"/>
        <v/>
      </c>
    </row>
    <row r="251" spans="4:8" ht="16.5" thickTop="1" thickBot="1">
      <c r="D251" s="8"/>
      <c r="E251" s="40" t="str">
        <f t="shared" si="19"/>
        <v/>
      </c>
      <c r="F251" s="40" t="str">
        <f t="shared" si="16"/>
        <v/>
      </c>
      <c r="G251" s="40" t="str">
        <f t="shared" si="17"/>
        <v/>
      </c>
      <c r="H251" s="40" t="str">
        <f t="shared" si="18"/>
        <v/>
      </c>
    </row>
    <row r="252" spans="4:8" ht="16.5" thickTop="1" thickBot="1">
      <c r="D252" s="8"/>
      <c r="E252" s="40" t="str">
        <f t="shared" si="19"/>
        <v/>
      </c>
      <c r="F252" s="40" t="str">
        <f t="shared" si="16"/>
        <v/>
      </c>
      <c r="G252" s="40" t="str">
        <f t="shared" si="17"/>
        <v/>
      </c>
      <c r="H252" s="40" t="str">
        <f t="shared" si="18"/>
        <v/>
      </c>
    </row>
    <row r="253" spans="4:8" ht="16.5" thickTop="1" thickBot="1">
      <c r="D253" s="8"/>
      <c r="E253" s="40" t="str">
        <f t="shared" si="19"/>
        <v/>
      </c>
      <c r="F253" s="40" t="str">
        <f t="shared" si="16"/>
        <v/>
      </c>
      <c r="G253" s="40" t="str">
        <f t="shared" si="17"/>
        <v/>
      </c>
      <c r="H253" s="40" t="str">
        <f t="shared" si="18"/>
        <v/>
      </c>
    </row>
    <row r="254" spans="4:8" ht="16.5" thickTop="1" thickBot="1">
      <c r="D254" s="8"/>
      <c r="E254" s="40" t="str">
        <f t="shared" si="19"/>
        <v/>
      </c>
      <c r="F254" s="40" t="str">
        <f t="shared" si="16"/>
        <v/>
      </c>
      <c r="G254" s="40" t="str">
        <f t="shared" si="17"/>
        <v/>
      </c>
      <c r="H254" s="40" t="str">
        <f t="shared" si="18"/>
        <v/>
      </c>
    </row>
    <row r="255" spans="4:8" ht="16.5" thickTop="1" thickBot="1">
      <c r="D255" s="8"/>
      <c r="E255" s="40" t="str">
        <f t="shared" si="19"/>
        <v/>
      </c>
      <c r="F255" s="40" t="str">
        <f t="shared" si="16"/>
        <v/>
      </c>
      <c r="G255" s="40" t="str">
        <f t="shared" si="17"/>
        <v/>
      </c>
      <c r="H255" s="40" t="str">
        <f t="shared" si="18"/>
        <v/>
      </c>
    </row>
    <row r="256" spans="4:8" ht="16.5" thickTop="1" thickBot="1">
      <c r="D256" s="8"/>
      <c r="E256" s="40" t="str">
        <f t="shared" si="19"/>
        <v/>
      </c>
      <c r="F256" s="40" t="str">
        <f t="shared" si="16"/>
        <v/>
      </c>
      <c r="G256" s="40" t="str">
        <f t="shared" si="17"/>
        <v/>
      </c>
      <c r="H256" s="40" t="str">
        <f t="shared" si="18"/>
        <v/>
      </c>
    </row>
    <row r="257" spans="4:8" ht="16.5" thickTop="1" thickBot="1">
      <c r="D257" s="8"/>
      <c r="E257" s="40" t="str">
        <f t="shared" si="19"/>
        <v/>
      </c>
      <c r="F257" s="40" t="str">
        <f t="shared" si="16"/>
        <v/>
      </c>
      <c r="G257" s="40" t="str">
        <f t="shared" si="17"/>
        <v/>
      </c>
      <c r="H257" s="40" t="str">
        <f t="shared" si="18"/>
        <v/>
      </c>
    </row>
    <row r="258" spans="4:8" ht="16.5" thickTop="1" thickBot="1">
      <c r="D258" s="8"/>
      <c r="E258" s="40" t="str">
        <f t="shared" si="19"/>
        <v/>
      </c>
      <c r="F258" s="40" t="str">
        <f t="shared" si="16"/>
        <v/>
      </c>
      <c r="G258" s="40" t="str">
        <f t="shared" si="17"/>
        <v/>
      </c>
      <c r="H258" s="40" t="str">
        <f t="shared" si="18"/>
        <v/>
      </c>
    </row>
    <row r="259" spans="4:8" ht="16.5" thickTop="1" thickBot="1">
      <c r="D259" s="8"/>
      <c r="E259" s="40" t="str">
        <f t="shared" si="19"/>
        <v/>
      </c>
      <c r="F259" s="40" t="str">
        <f t="shared" si="16"/>
        <v/>
      </c>
      <c r="G259" s="40" t="str">
        <f t="shared" si="17"/>
        <v/>
      </c>
      <c r="H259" s="40" t="str">
        <f t="shared" si="18"/>
        <v/>
      </c>
    </row>
    <row r="260" spans="4:8" ht="16.5" thickTop="1" thickBot="1">
      <c r="D260" s="8"/>
      <c r="E260" s="40" t="str">
        <f t="shared" si="19"/>
        <v/>
      </c>
      <c r="F260" s="40" t="str">
        <f t="shared" si="16"/>
        <v/>
      </c>
      <c r="G260" s="40" t="str">
        <f t="shared" si="17"/>
        <v/>
      </c>
      <c r="H260" s="40" t="str">
        <f t="shared" si="18"/>
        <v/>
      </c>
    </row>
    <row r="261" spans="4:8" ht="16.5" thickTop="1" thickBot="1">
      <c r="D261" s="8"/>
      <c r="E261" s="40" t="str">
        <f t="shared" si="19"/>
        <v/>
      </c>
      <c r="F261" s="40" t="str">
        <f t="shared" si="16"/>
        <v/>
      </c>
      <c r="G261" s="40" t="str">
        <f t="shared" si="17"/>
        <v/>
      </c>
      <c r="H261" s="40" t="str">
        <f t="shared" si="18"/>
        <v/>
      </c>
    </row>
    <row r="262" spans="4:8" ht="16.5" thickTop="1" thickBot="1">
      <c r="D262" s="8"/>
      <c r="E262" s="40" t="str">
        <f t="shared" si="19"/>
        <v/>
      </c>
      <c r="F262" s="40" t="str">
        <f t="shared" si="16"/>
        <v/>
      </c>
      <c r="G262" s="40" t="str">
        <f t="shared" si="17"/>
        <v/>
      </c>
      <c r="H262" s="40" t="str">
        <f t="shared" si="18"/>
        <v/>
      </c>
    </row>
    <row r="263" spans="4:8" ht="16.5" thickTop="1" thickBot="1">
      <c r="D263" s="8"/>
      <c r="E263" s="40" t="str">
        <f t="shared" si="19"/>
        <v/>
      </c>
      <c r="F263" s="40" t="str">
        <f t="shared" si="16"/>
        <v/>
      </c>
      <c r="G263" s="40" t="str">
        <f t="shared" si="17"/>
        <v/>
      </c>
      <c r="H263" s="40" t="str">
        <f t="shared" si="18"/>
        <v/>
      </c>
    </row>
    <row r="264" spans="4:8" ht="16.5" thickTop="1" thickBot="1">
      <c r="D264" s="8"/>
      <c r="E264" s="40" t="str">
        <f t="shared" si="19"/>
        <v/>
      </c>
      <c r="F264" s="40" t="str">
        <f t="shared" si="16"/>
        <v/>
      </c>
      <c r="G264" s="40" t="str">
        <f t="shared" si="17"/>
        <v/>
      </c>
      <c r="H264" s="40" t="str">
        <f t="shared" si="18"/>
        <v/>
      </c>
    </row>
    <row r="265" spans="4:8" ht="16.5" thickTop="1" thickBot="1">
      <c r="D265" s="8"/>
      <c r="E265" s="40" t="str">
        <f t="shared" si="19"/>
        <v/>
      </c>
      <c r="F265" s="40" t="str">
        <f t="shared" si="16"/>
        <v/>
      </c>
      <c r="G265" s="40" t="str">
        <f t="shared" si="17"/>
        <v/>
      </c>
      <c r="H265" s="40" t="str">
        <f t="shared" si="18"/>
        <v/>
      </c>
    </row>
    <row r="266" spans="4:8" ht="16.5" thickTop="1" thickBot="1">
      <c r="D266" s="8"/>
      <c r="E266" s="40" t="str">
        <f t="shared" si="19"/>
        <v/>
      </c>
      <c r="F266" s="40" t="str">
        <f t="shared" si="16"/>
        <v/>
      </c>
      <c r="G266" s="40" t="str">
        <f t="shared" si="17"/>
        <v/>
      </c>
      <c r="H266" s="40" t="str">
        <f t="shared" si="18"/>
        <v/>
      </c>
    </row>
    <row r="267" spans="4:8" ht="16.5" thickTop="1" thickBot="1">
      <c r="D267" s="8"/>
      <c r="E267" s="40" t="str">
        <f t="shared" si="19"/>
        <v/>
      </c>
      <c r="F267" s="40" t="str">
        <f t="shared" si="16"/>
        <v/>
      </c>
      <c r="G267" s="40" t="str">
        <f t="shared" si="17"/>
        <v/>
      </c>
      <c r="H267" s="40" t="str">
        <f t="shared" si="18"/>
        <v/>
      </c>
    </row>
    <row r="268" spans="4:8" ht="16.5" thickTop="1" thickBot="1">
      <c r="D268" s="8"/>
      <c r="E268" s="40" t="str">
        <f t="shared" si="19"/>
        <v/>
      </c>
      <c r="F268" s="40" t="str">
        <f t="shared" si="16"/>
        <v/>
      </c>
      <c r="G268" s="40" t="str">
        <f t="shared" si="17"/>
        <v/>
      </c>
      <c r="H268" s="40" t="str">
        <f t="shared" si="18"/>
        <v/>
      </c>
    </row>
    <row r="269" spans="4:8" ht="16.5" thickTop="1" thickBot="1">
      <c r="D269" s="8"/>
      <c r="E269" s="40" t="str">
        <f t="shared" si="19"/>
        <v/>
      </c>
      <c r="F269" s="40" t="str">
        <f t="shared" si="16"/>
        <v/>
      </c>
      <c r="G269" s="40" t="str">
        <f t="shared" si="17"/>
        <v/>
      </c>
      <c r="H269" s="40" t="str">
        <f t="shared" si="18"/>
        <v/>
      </c>
    </row>
    <row r="270" spans="4:8" ht="16.5" thickTop="1" thickBot="1">
      <c r="D270" s="8"/>
      <c r="E270" s="40" t="str">
        <f t="shared" si="19"/>
        <v/>
      </c>
      <c r="F270" s="40" t="str">
        <f t="shared" si="16"/>
        <v/>
      </c>
      <c r="G270" s="40" t="str">
        <f t="shared" si="17"/>
        <v/>
      </c>
      <c r="H270" s="40" t="str">
        <f t="shared" si="18"/>
        <v/>
      </c>
    </row>
    <row r="271" spans="4:8" ht="16.5" thickTop="1" thickBot="1">
      <c r="D271" s="8"/>
      <c r="E271" s="40" t="str">
        <f t="shared" si="19"/>
        <v/>
      </c>
      <c r="F271" s="40" t="str">
        <f t="shared" si="16"/>
        <v/>
      </c>
      <c r="G271" s="40" t="str">
        <f t="shared" si="17"/>
        <v/>
      </c>
      <c r="H271" s="40" t="str">
        <f t="shared" si="18"/>
        <v/>
      </c>
    </row>
    <row r="272" spans="4:8" ht="16.5" thickTop="1" thickBot="1">
      <c r="D272" s="8"/>
      <c r="E272" s="40" t="str">
        <f t="shared" si="19"/>
        <v/>
      </c>
      <c r="F272" s="40" t="str">
        <f t="shared" si="16"/>
        <v/>
      </c>
      <c r="G272" s="40" t="str">
        <f t="shared" si="17"/>
        <v/>
      </c>
      <c r="H272" s="40" t="str">
        <f t="shared" si="18"/>
        <v/>
      </c>
    </row>
    <row r="273" spans="4:8" ht="16.5" thickTop="1" thickBot="1">
      <c r="D273" s="8"/>
      <c r="E273" s="40" t="str">
        <f t="shared" si="19"/>
        <v/>
      </c>
      <c r="F273" s="40" t="str">
        <f t="shared" ref="F273:F336" si="20">IF(AND(ISBLANK($D273),$B273&lt;0),$B273,"")</f>
        <v/>
      </c>
      <c r="G273" s="40" t="str">
        <f t="shared" ref="G273:G336" si="21">IF(AND(NOT(ISBLANK($D273)),$B273&gt;0),$B273,"")</f>
        <v/>
      </c>
      <c r="H273" s="40" t="str">
        <f t="shared" ref="H273:H336" si="22">IF(AND(NOT(ISBLANK($D273)),$B273&lt;0),$B273,"")</f>
        <v/>
      </c>
    </row>
    <row r="274" spans="4:8" ht="16.5" thickTop="1" thickBot="1">
      <c r="D274" s="8"/>
      <c r="E274" s="40" t="str">
        <f t="shared" si="19"/>
        <v/>
      </c>
      <c r="F274" s="40" t="str">
        <f t="shared" si="20"/>
        <v/>
      </c>
      <c r="G274" s="40" t="str">
        <f t="shared" si="21"/>
        <v/>
      </c>
      <c r="H274" s="40" t="str">
        <f t="shared" si="22"/>
        <v/>
      </c>
    </row>
    <row r="275" spans="4:8" ht="16.5" thickTop="1" thickBot="1">
      <c r="D275" s="8"/>
      <c r="E275" s="40" t="str">
        <f t="shared" si="19"/>
        <v/>
      </c>
      <c r="F275" s="40" t="str">
        <f t="shared" si="20"/>
        <v/>
      </c>
      <c r="G275" s="40" t="str">
        <f t="shared" si="21"/>
        <v/>
      </c>
      <c r="H275" s="40" t="str">
        <f t="shared" si="22"/>
        <v/>
      </c>
    </row>
    <row r="276" spans="4:8" ht="16.5" thickTop="1" thickBot="1">
      <c r="D276" s="8"/>
      <c r="E276" s="40" t="str">
        <f t="shared" si="19"/>
        <v/>
      </c>
      <c r="F276" s="40" t="str">
        <f t="shared" si="20"/>
        <v/>
      </c>
      <c r="G276" s="40" t="str">
        <f t="shared" si="21"/>
        <v/>
      </c>
      <c r="H276" s="40" t="str">
        <f t="shared" si="22"/>
        <v/>
      </c>
    </row>
    <row r="277" spans="4:8" ht="16.5" thickTop="1" thickBot="1">
      <c r="D277" s="8"/>
      <c r="E277" s="40" t="str">
        <f t="shared" si="19"/>
        <v/>
      </c>
      <c r="F277" s="40" t="str">
        <f t="shared" si="20"/>
        <v/>
      </c>
      <c r="G277" s="40" t="str">
        <f t="shared" si="21"/>
        <v/>
      </c>
      <c r="H277" s="40" t="str">
        <f t="shared" si="22"/>
        <v/>
      </c>
    </row>
    <row r="278" spans="4:8" ht="16.5" thickTop="1" thickBot="1">
      <c r="D278" s="8"/>
      <c r="E278" s="40" t="str">
        <f t="shared" si="19"/>
        <v/>
      </c>
      <c r="F278" s="40" t="str">
        <f t="shared" si="20"/>
        <v/>
      </c>
      <c r="G278" s="40" t="str">
        <f t="shared" si="21"/>
        <v/>
      </c>
      <c r="H278" s="40" t="str">
        <f t="shared" si="22"/>
        <v/>
      </c>
    </row>
    <row r="279" spans="4:8" ht="16.5" thickTop="1" thickBot="1">
      <c r="D279" s="8"/>
      <c r="E279" s="40" t="str">
        <f t="shared" si="19"/>
        <v/>
      </c>
      <c r="F279" s="40" t="str">
        <f t="shared" si="20"/>
        <v/>
      </c>
      <c r="G279" s="40" t="str">
        <f t="shared" si="21"/>
        <v/>
      </c>
      <c r="H279" s="40" t="str">
        <f t="shared" si="22"/>
        <v/>
      </c>
    </row>
    <row r="280" spans="4:8" ht="16.5" thickTop="1" thickBot="1">
      <c r="D280" s="8"/>
      <c r="E280" s="40" t="str">
        <f t="shared" si="19"/>
        <v/>
      </c>
      <c r="F280" s="40" t="str">
        <f t="shared" si="20"/>
        <v/>
      </c>
      <c r="G280" s="40" t="str">
        <f t="shared" si="21"/>
        <v/>
      </c>
      <c r="H280" s="40" t="str">
        <f t="shared" si="22"/>
        <v/>
      </c>
    </row>
    <row r="281" spans="4:8" ht="16.5" thickTop="1" thickBot="1">
      <c r="D281" s="8"/>
      <c r="E281" s="40" t="str">
        <f t="shared" si="19"/>
        <v/>
      </c>
      <c r="F281" s="40" t="str">
        <f t="shared" si="20"/>
        <v/>
      </c>
      <c r="G281" s="40" t="str">
        <f t="shared" si="21"/>
        <v/>
      </c>
      <c r="H281" s="40" t="str">
        <f t="shared" si="22"/>
        <v/>
      </c>
    </row>
    <row r="282" spans="4:8" ht="16.5" thickTop="1" thickBot="1">
      <c r="D282" s="8"/>
      <c r="E282" s="40" t="str">
        <f t="shared" si="19"/>
        <v/>
      </c>
      <c r="F282" s="40" t="str">
        <f t="shared" si="20"/>
        <v/>
      </c>
      <c r="G282" s="40" t="str">
        <f t="shared" si="21"/>
        <v/>
      </c>
      <c r="H282" s="40" t="str">
        <f t="shared" si="22"/>
        <v/>
      </c>
    </row>
    <row r="283" spans="4:8" ht="16.5" thickTop="1" thickBot="1">
      <c r="D283" s="8"/>
      <c r="E283" s="40" t="str">
        <f t="shared" si="19"/>
        <v/>
      </c>
      <c r="F283" s="40" t="str">
        <f t="shared" si="20"/>
        <v/>
      </c>
      <c r="G283" s="40" t="str">
        <f t="shared" si="21"/>
        <v/>
      </c>
      <c r="H283" s="40" t="str">
        <f t="shared" si="22"/>
        <v/>
      </c>
    </row>
    <row r="284" spans="4:8" ht="16.5" thickTop="1" thickBot="1">
      <c r="D284" s="8"/>
      <c r="E284" s="40" t="str">
        <f t="shared" si="19"/>
        <v/>
      </c>
      <c r="F284" s="40" t="str">
        <f t="shared" si="20"/>
        <v/>
      </c>
      <c r="G284" s="40" t="str">
        <f t="shared" si="21"/>
        <v/>
      </c>
      <c r="H284" s="40" t="str">
        <f t="shared" si="22"/>
        <v/>
      </c>
    </row>
    <row r="285" spans="4:8" ht="16.5" thickTop="1" thickBot="1">
      <c r="D285" s="8"/>
      <c r="E285" s="40" t="str">
        <f t="shared" si="19"/>
        <v/>
      </c>
      <c r="F285" s="40" t="str">
        <f t="shared" si="20"/>
        <v/>
      </c>
      <c r="G285" s="40" t="str">
        <f t="shared" si="21"/>
        <v/>
      </c>
      <c r="H285" s="40" t="str">
        <f t="shared" si="22"/>
        <v/>
      </c>
    </row>
    <row r="286" spans="4:8" ht="16.5" thickTop="1" thickBot="1">
      <c r="D286" s="8"/>
      <c r="E286" s="40" t="str">
        <f t="shared" si="19"/>
        <v/>
      </c>
      <c r="F286" s="40" t="str">
        <f t="shared" si="20"/>
        <v/>
      </c>
      <c r="G286" s="40" t="str">
        <f t="shared" si="21"/>
        <v/>
      </c>
      <c r="H286" s="40" t="str">
        <f t="shared" si="22"/>
        <v/>
      </c>
    </row>
    <row r="287" spans="4:8" ht="16.5" thickTop="1" thickBot="1">
      <c r="D287" s="8"/>
      <c r="E287" s="40" t="str">
        <f t="shared" si="19"/>
        <v/>
      </c>
      <c r="F287" s="40" t="str">
        <f t="shared" si="20"/>
        <v/>
      </c>
      <c r="G287" s="40" t="str">
        <f t="shared" si="21"/>
        <v/>
      </c>
      <c r="H287" s="40" t="str">
        <f t="shared" si="22"/>
        <v/>
      </c>
    </row>
    <row r="288" spans="4:8" ht="16.5" thickTop="1" thickBot="1">
      <c r="D288" s="8"/>
      <c r="E288" s="40" t="str">
        <f t="shared" si="19"/>
        <v/>
      </c>
      <c r="F288" s="40" t="str">
        <f t="shared" si="20"/>
        <v/>
      </c>
      <c r="G288" s="40" t="str">
        <f t="shared" si="21"/>
        <v/>
      </c>
      <c r="H288" s="40" t="str">
        <f t="shared" si="22"/>
        <v/>
      </c>
    </row>
    <row r="289" spans="4:8" ht="16.5" thickTop="1" thickBot="1">
      <c r="D289" s="8"/>
      <c r="E289" s="40" t="str">
        <f t="shared" si="19"/>
        <v/>
      </c>
      <c r="F289" s="40" t="str">
        <f t="shared" si="20"/>
        <v/>
      </c>
      <c r="G289" s="40" t="str">
        <f t="shared" si="21"/>
        <v/>
      </c>
      <c r="H289" s="40" t="str">
        <f t="shared" si="22"/>
        <v/>
      </c>
    </row>
    <row r="290" spans="4:8" ht="16.5" thickTop="1" thickBot="1">
      <c r="D290" s="8"/>
      <c r="E290" s="40" t="str">
        <f t="shared" si="19"/>
        <v/>
      </c>
      <c r="F290" s="40" t="str">
        <f t="shared" si="20"/>
        <v/>
      </c>
      <c r="G290" s="40" t="str">
        <f t="shared" si="21"/>
        <v/>
      </c>
      <c r="H290" s="40" t="str">
        <f t="shared" si="22"/>
        <v/>
      </c>
    </row>
    <row r="291" spans="4:8" ht="16.5" thickTop="1" thickBot="1">
      <c r="D291" s="8"/>
      <c r="E291" s="40" t="str">
        <f t="shared" si="19"/>
        <v/>
      </c>
      <c r="F291" s="40" t="str">
        <f t="shared" si="20"/>
        <v/>
      </c>
      <c r="G291" s="40" t="str">
        <f t="shared" si="21"/>
        <v/>
      </c>
      <c r="H291" s="40" t="str">
        <f t="shared" si="22"/>
        <v/>
      </c>
    </row>
    <row r="292" spans="4:8" ht="16.5" thickTop="1" thickBot="1">
      <c r="D292" s="8"/>
      <c r="E292" s="40" t="str">
        <f t="shared" si="19"/>
        <v/>
      </c>
      <c r="F292" s="40" t="str">
        <f t="shared" si="20"/>
        <v/>
      </c>
      <c r="G292" s="40" t="str">
        <f t="shared" si="21"/>
        <v/>
      </c>
      <c r="H292" s="40" t="str">
        <f t="shared" si="22"/>
        <v/>
      </c>
    </row>
    <row r="293" spans="4:8" ht="16.5" thickTop="1" thickBot="1">
      <c r="D293" s="8"/>
      <c r="E293" s="40" t="str">
        <f t="shared" si="19"/>
        <v/>
      </c>
      <c r="F293" s="40" t="str">
        <f t="shared" si="20"/>
        <v/>
      </c>
      <c r="G293" s="40" t="str">
        <f t="shared" si="21"/>
        <v/>
      </c>
      <c r="H293" s="40" t="str">
        <f t="shared" si="22"/>
        <v/>
      </c>
    </row>
    <row r="294" spans="4:8" ht="16.5" thickTop="1" thickBot="1">
      <c r="D294" s="8"/>
      <c r="E294" s="40" t="str">
        <f t="shared" si="19"/>
        <v/>
      </c>
      <c r="F294" s="40" t="str">
        <f t="shared" si="20"/>
        <v/>
      </c>
      <c r="G294" s="40" t="str">
        <f t="shared" si="21"/>
        <v/>
      </c>
      <c r="H294" s="40" t="str">
        <f t="shared" si="22"/>
        <v/>
      </c>
    </row>
    <row r="295" spans="4:8" ht="16.5" thickTop="1" thickBot="1">
      <c r="D295" s="8"/>
      <c r="E295" s="40" t="str">
        <f t="shared" si="19"/>
        <v/>
      </c>
      <c r="F295" s="40" t="str">
        <f t="shared" si="20"/>
        <v/>
      </c>
      <c r="G295" s="40" t="str">
        <f t="shared" si="21"/>
        <v/>
      </c>
      <c r="H295" s="40" t="str">
        <f t="shared" si="22"/>
        <v/>
      </c>
    </row>
    <row r="296" spans="4:8" ht="16.5" thickTop="1" thickBot="1">
      <c r="D296" s="8"/>
      <c r="E296" s="40" t="str">
        <f t="shared" si="19"/>
        <v/>
      </c>
      <c r="F296" s="40" t="str">
        <f t="shared" si="20"/>
        <v/>
      </c>
      <c r="G296" s="40" t="str">
        <f t="shared" si="21"/>
        <v/>
      </c>
      <c r="H296" s="40" t="str">
        <f t="shared" si="22"/>
        <v/>
      </c>
    </row>
    <row r="297" spans="4:8" ht="16.5" thickTop="1" thickBot="1">
      <c r="D297" s="8"/>
      <c r="E297" s="40" t="str">
        <f t="shared" si="19"/>
        <v/>
      </c>
      <c r="F297" s="40" t="str">
        <f t="shared" si="20"/>
        <v/>
      </c>
      <c r="G297" s="40" t="str">
        <f t="shared" si="21"/>
        <v/>
      </c>
      <c r="H297" s="40" t="str">
        <f t="shared" si="22"/>
        <v/>
      </c>
    </row>
    <row r="298" spans="4:8" ht="16.5" thickTop="1" thickBot="1">
      <c r="D298" s="8"/>
      <c r="E298" s="40" t="str">
        <f t="shared" si="19"/>
        <v/>
      </c>
      <c r="F298" s="40" t="str">
        <f t="shared" si="20"/>
        <v/>
      </c>
      <c r="G298" s="40" t="str">
        <f t="shared" si="21"/>
        <v/>
      </c>
      <c r="H298" s="40" t="str">
        <f t="shared" si="22"/>
        <v/>
      </c>
    </row>
    <row r="299" spans="4:8" ht="16.5" thickTop="1" thickBot="1">
      <c r="D299" s="8"/>
      <c r="E299" s="40" t="str">
        <f t="shared" si="19"/>
        <v/>
      </c>
      <c r="F299" s="40" t="str">
        <f t="shared" si="20"/>
        <v/>
      </c>
      <c r="G299" s="40" t="str">
        <f t="shared" si="21"/>
        <v/>
      </c>
      <c r="H299" s="40" t="str">
        <f t="shared" si="22"/>
        <v/>
      </c>
    </row>
    <row r="300" spans="4:8" ht="16.5" thickTop="1" thickBot="1">
      <c r="D300" s="8"/>
      <c r="E300" s="40" t="str">
        <f t="shared" si="19"/>
        <v/>
      </c>
      <c r="F300" s="40" t="str">
        <f t="shared" si="20"/>
        <v/>
      </c>
      <c r="G300" s="40" t="str">
        <f t="shared" si="21"/>
        <v/>
      </c>
      <c r="H300" s="40" t="str">
        <f t="shared" si="22"/>
        <v/>
      </c>
    </row>
    <row r="301" spans="4:8" ht="16.5" thickTop="1" thickBot="1">
      <c r="D301" s="8"/>
      <c r="E301" s="40" t="str">
        <f t="shared" si="19"/>
        <v/>
      </c>
      <c r="F301" s="40" t="str">
        <f t="shared" si="20"/>
        <v/>
      </c>
      <c r="G301" s="40" t="str">
        <f t="shared" si="21"/>
        <v/>
      </c>
      <c r="H301" s="40" t="str">
        <f t="shared" si="22"/>
        <v/>
      </c>
    </row>
    <row r="302" spans="4:8" ht="16.5" thickTop="1" thickBot="1">
      <c r="D302" s="8"/>
      <c r="E302" s="40" t="str">
        <f t="shared" si="19"/>
        <v/>
      </c>
      <c r="F302" s="40" t="str">
        <f t="shared" si="20"/>
        <v/>
      </c>
      <c r="G302" s="40" t="str">
        <f t="shared" si="21"/>
        <v/>
      </c>
      <c r="H302" s="40" t="str">
        <f t="shared" si="22"/>
        <v/>
      </c>
    </row>
    <row r="303" spans="4:8" ht="16.5" thickTop="1" thickBot="1">
      <c r="D303" s="8"/>
      <c r="E303" s="40" t="str">
        <f t="shared" si="19"/>
        <v/>
      </c>
      <c r="F303" s="40" t="str">
        <f t="shared" si="20"/>
        <v/>
      </c>
      <c r="G303" s="40" t="str">
        <f t="shared" si="21"/>
        <v/>
      </c>
      <c r="H303" s="40" t="str">
        <f t="shared" si="22"/>
        <v/>
      </c>
    </row>
    <row r="304" spans="4:8" ht="16.5" thickTop="1" thickBot="1">
      <c r="D304" s="8"/>
      <c r="E304" s="40" t="str">
        <f t="shared" si="19"/>
        <v/>
      </c>
      <c r="F304" s="40" t="str">
        <f t="shared" si="20"/>
        <v/>
      </c>
      <c r="G304" s="40" t="str">
        <f t="shared" si="21"/>
        <v/>
      </c>
      <c r="H304" s="40" t="str">
        <f t="shared" si="22"/>
        <v/>
      </c>
    </row>
    <row r="305" spans="4:8" ht="16.5" thickTop="1" thickBot="1">
      <c r="D305" s="8"/>
      <c r="E305" s="40" t="str">
        <f t="shared" si="19"/>
        <v/>
      </c>
      <c r="F305" s="40" t="str">
        <f t="shared" si="20"/>
        <v/>
      </c>
      <c r="G305" s="40" t="str">
        <f t="shared" si="21"/>
        <v/>
      </c>
      <c r="H305" s="40" t="str">
        <f t="shared" si="22"/>
        <v/>
      </c>
    </row>
    <row r="306" spans="4:8" ht="16.5" thickTop="1" thickBot="1">
      <c r="D306" s="8"/>
      <c r="E306" s="40" t="str">
        <f t="shared" si="19"/>
        <v/>
      </c>
      <c r="F306" s="40" t="str">
        <f t="shared" si="20"/>
        <v/>
      </c>
      <c r="G306" s="40" t="str">
        <f t="shared" si="21"/>
        <v/>
      </c>
      <c r="H306" s="40" t="str">
        <f t="shared" si="22"/>
        <v/>
      </c>
    </row>
    <row r="307" spans="4:8" ht="16.5" thickTop="1" thickBot="1">
      <c r="D307" s="8"/>
      <c r="E307" s="40" t="str">
        <f t="shared" si="19"/>
        <v/>
      </c>
      <c r="F307" s="40" t="str">
        <f t="shared" si="20"/>
        <v/>
      </c>
      <c r="G307" s="40" t="str">
        <f t="shared" si="21"/>
        <v/>
      </c>
      <c r="H307" s="40" t="str">
        <f t="shared" si="22"/>
        <v/>
      </c>
    </row>
    <row r="308" spans="4:8" ht="16.5" thickTop="1" thickBot="1">
      <c r="D308" s="8"/>
      <c r="E308" s="40" t="str">
        <f t="shared" si="19"/>
        <v/>
      </c>
      <c r="F308" s="40" t="str">
        <f t="shared" si="20"/>
        <v/>
      </c>
      <c r="G308" s="40" t="str">
        <f t="shared" si="21"/>
        <v/>
      </c>
      <c r="H308" s="40" t="str">
        <f t="shared" si="22"/>
        <v/>
      </c>
    </row>
    <row r="309" spans="4:8" ht="16.5" thickTop="1" thickBot="1">
      <c r="D309" s="8"/>
      <c r="E309" s="40" t="str">
        <f t="shared" si="19"/>
        <v/>
      </c>
      <c r="F309" s="40" t="str">
        <f t="shared" si="20"/>
        <v/>
      </c>
      <c r="G309" s="40" t="str">
        <f t="shared" si="21"/>
        <v/>
      </c>
      <c r="H309" s="40" t="str">
        <f t="shared" si="22"/>
        <v/>
      </c>
    </row>
    <row r="310" spans="4:8" ht="16.5" thickTop="1" thickBot="1">
      <c r="D310" s="8"/>
      <c r="E310" s="40" t="str">
        <f t="shared" si="19"/>
        <v/>
      </c>
      <c r="F310" s="40" t="str">
        <f t="shared" si="20"/>
        <v/>
      </c>
      <c r="G310" s="40" t="str">
        <f t="shared" si="21"/>
        <v/>
      </c>
      <c r="H310" s="40" t="str">
        <f t="shared" si="22"/>
        <v/>
      </c>
    </row>
    <row r="311" spans="4:8" ht="16.5" thickTop="1" thickBot="1">
      <c r="D311" s="8"/>
      <c r="E311" s="40" t="str">
        <f t="shared" si="19"/>
        <v/>
      </c>
      <c r="F311" s="40" t="str">
        <f t="shared" si="20"/>
        <v/>
      </c>
      <c r="G311" s="40" t="str">
        <f t="shared" si="21"/>
        <v/>
      </c>
      <c r="H311" s="40" t="str">
        <f t="shared" si="22"/>
        <v/>
      </c>
    </row>
    <row r="312" spans="4:8" ht="16.5" thickTop="1" thickBot="1">
      <c r="D312" s="8"/>
      <c r="E312" s="40" t="str">
        <f t="shared" ref="E312:E318" si="23">IF(AND(ISBLANK($D312),$B312&gt;0),$B312,"")</f>
        <v/>
      </c>
      <c r="F312" s="40" t="str">
        <f t="shared" si="20"/>
        <v/>
      </c>
      <c r="G312" s="40" t="str">
        <f t="shared" si="21"/>
        <v/>
      </c>
      <c r="H312" s="40" t="str">
        <f t="shared" si="22"/>
        <v/>
      </c>
    </row>
    <row r="313" spans="4:8" ht="16.5" thickTop="1" thickBot="1">
      <c r="D313" s="8"/>
      <c r="E313" s="40" t="str">
        <f t="shared" si="23"/>
        <v/>
      </c>
      <c r="F313" s="40" t="str">
        <f t="shared" si="20"/>
        <v/>
      </c>
      <c r="G313" s="40" t="str">
        <f t="shared" si="21"/>
        <v/>
      </c>
      <c r="H313" s="40" t="str">
        <f t="shared" si="22"/>
        <v/>
      </c>
    </row>
    <row r="314" spans="4:8" ht="16.5" thickTop="1" thickBot="1">
      <c r="D314" s="8"/>
      <c r="E314" s="40" t="str">
        <f t="shared" si="23"/>
        <v/>
      </c>
      <c r="F314" s="40" t="str">
        <f t="shared" si="20"/>
        <v/>
      </c>
      <c r="G314" s="40" t="str">
        <f t="shared" si="21"/>
        <v/>
      </c>
      <c r="H314" s="40" t="str">
        <f t="shared" si="22"/>
        <v/>
      </c>
    </row>
    <row r="315" spans="4:8" ht="16.5" thickTop="1" thickBot="1">
      <c r="D315" s="8"/>
      <c r="E315" s="40" t="str">
        <f t="shared" si="23"/>
        <v/>
      </c>
      <c r="F315" s="40" t="str">
        <f t="shared" si="20"/>
        <v/>
      </c>
      <c r="G315" s="40" t="str">
        <f t="shared" si="21"/>
        <v/>
      </c>
      <c r="H315" s="40" t="str">
        <f t="shared" si="22"/>
        <v/>
      </c>
    </row>
    <row r="316" spans="4:8" ht="16.5" thickTop="1" thickBot="1">
      <c r="D316" s="8"/>
      <c r="E316" s="40" t="str">
        <f t="shared" si="23"/>
        <v/>
      </c>
      <c r="F316" s="40" t="str">
        <f t="shared" si="20"/>
        <v/>
      </c>
      <c r="G316" s="40" t="str">
        <f t="shared" si="21"/>
        <v/>
      </c>
      <c r="H316" s="40" t="str">
        <f t="shared" si="22"/>
        <v/>
      </c>
    </row>
    <row r="317" spans="4:8" ht="16.5" thickTop="1" thickBot="1">
      <c r="D317" s="8"/>
      <c r="E317" s="40" t="str">
        <f t="shared" si="23"/>
        <v/>
      </c>
      <c r="F317" s="40" t="str">
        <f t="shared" si="20"/>
        <v/>
      </c>
      <c r="G317" s="40" t="str">
        <f t="shared" si="21"/>
        <v/>
      </c>
      <c r="H317" s="40" t="str">
        <f t="shared" si="22"/>
        <v/>
      </c>
    </row>
    <row r="318" spans="4:8" ht="16.5" thickTop="1" thickBot="1">
      <c r="D318" s="8"/>
      <c r="E318" s="40" t="str">
        <f t="shared" si="23"/>
        <v/>
      </c>
      <c r="F318" s="40" t="str">
        <f t="shared" si="20"/>
        <v/>
      </c>
      <c r="G318" s="40" t="str">
        <f t="shared" si="21"/>
        <v/>
      </c>
      <c r="H318" s="40" t="str">
        <f t="shared" si="22"/>
        <v/>
      </c>
    </row>
    <row r="319" spans="4:8" ht="16.5" thickTop="1" thickBot="1">
      <c r="D319" s="8"/>
      <c r="E319" s="40" t="str">
        <f>IF(AND(ISBLANK($D319),$B319&gt;0),$B319,"")</f>
        <v/>
      </c>
      <c r="F319" s="40" t="str">
        <f t="shared" si="20"/>
        <v/>
      </c>
      <c r="G319" s="40" t="str">
        <f t="shared" si="21"/>
        <v/>
      </c>
      <c r="H319" s="40" t="str">
        <f t="shared" si="22"/>
        <v/>
      </c>
    </row>
    <row r="320" spans="4:8" ht="16.5" thickTop="1" thickBot="1">
      <c r="D320" s="8"/>
      <c r="F320" s="40" t="str">
        <f t="shared" si="20"/>
        <v/>
      </c>
      <c r="G320" s="40" t="str">
        <f t="shared" si="21"/>
        <v/>
      </c>
      <c r="H320" s="40" t="str">
        <f t="shared" si="22"/>
        <v/>
      </c>
    </row>
    <row r="321" spans="4:8" ht="16.5" thickTop="1" thickBot="1">
      <c r="D321" s="8"/>
      <c r="F321" s="40" t="str">
        <f t="shared" si="20"/>
        <v/>
      </c>
      <c r="G321" s="40" t="str">
        <f t="shared" si="21"/>
        <v/>
      </c>
      <c r="H321" s="40" t="str">
        <f t="shared" si="22"/>
        <v/>
      </c>
    </row>
    <row r="322" spans="4:8" ht="16.5" thickTop="1" thickBot="1">
      <c r="D322" s="8"/>
      <c r="F322" s="40" t="str">
        <f t="shared" si="20"/>
        <v/>
      </c>
      <c r="G322" s="40" t="str">
        <f t="shared" si="21"/>
        <v/>
      </c>
      <c r="H322" s="40" t="str">
        <f t="shared" si="22"/>
        <v/>
      </c>
    </row>
    <row r="323" spans="4:8" ht="16.5" thickTop="1" thickBot="1">
      <c r="D323" s="8"/>
      <c r="F323" s="40" t="str">
        <f t="shared" si="20"/>
        <v/>
      </c>
      <c r="G323" s="40" t="str">
        <f t="shared" si="21"/>
        <v/>
      </c>
      <c r="H323" s="40" t="str">
        <f t="shared" si="22"/>
        <v/>
      </c>
    </row>
    <row r="324" spans="4:8" ht="16.5" thickTop="1" thickBot="1">
      <c r="D324" s="8"/>
      <c r="F324" s="40" t="str">
        <f t="shared" si="20"/>
        <v/>
      </c>
      <c r="G324" s="40" t="str">
        <f t="shared" si="21"/>
        <v/>
      </c>
      <c r="H324" s="40" t="str">
        <f t="shared" si="22"/>
        <v/>
      </c>
    </row>
    <row r="325" spans="4:8" ht="16.5" thickTop="1" thickBot="1">
      <c r="D325" s="8"/>
      <c r="F325" s="40" t="str">
        <f t="shared" si="20"/>
        <v/>
      </c>
      <c r="G325" s="40" t="str">
        <f t="shared" si="21"/>
        <v/>
      </c>
      <c r="H325" s="40" t="str">
        <f t="shared" si="22"/>
        <v/>
      </c>
    </row>
    <row r="326" spans="4:8" ht="16.5" thickTop="1" thickBot="1">
      <c r="D326" s="8"/>
      <c r="F326" s="40" t="str">
        <f t="shared" si="20"/>
        <v/>
      </c>
      <c r="G326" s="40" t="str">
        <f t="shared" si="21"/>
        <v/>
      </c>
      <c r="H326" s="40" t="str">
        <f t="shared" si="22"/>
        <v/>
      </c>
    </row>
    <row r="327" spans="4:8" ht="16.5" thickTop="1" thickBot="1">
      <c r="D327" s="8"/>
      <c r="F327" s="40" t="str">
        <f t="shared" si="20"/>
        <v/>
      </c>
      <c r="G327" s="40" t="str">
        <f t="shared" si="21"/>
        <v/>
      </c>
      <c r="H327" s="40" t="str">
        <f t="shared" si="22"/>
        <v/>
      </c>
    </row>
    <row r="328" spans="4:8" ht="16.5" thickTop="1" thickBot="1">
      <c r="D328" s="8"/>
      <c r="F328" s="40" t="str">
        <f t="shared" si="20"/>
        <v/>
      </c>
      <c r="G328" s="40" t="str">
        <f t="shared" si="21"/>
        <v/>
      </c>
      <c r="H328" s="40" t="str">
        <f t="shared" si="22"/>
        <v/>
      </c>
    </row>
    <row r="329" spans="4:8" ht="16.5" thickTop="1" thickBot="1">
      <c r="D329" s="8"/>
      <c r="F329" s="40" t="str">
        <f t="shared" si="20"/>
        <v/>
      </c>
      <c r="G329" s="40" t="str">
        <f t="shared" si="21"/>
        <v/>
      </c>
      <c r="H329" s="40" t="str">
        <f t="shared" si="22"/>
        <v/>
      </c>
    </row>
    <row r="330" spans="4:8" ht="16.5" thickTop="1" thickBot="1">
      <c r="D330" s="8"/>
      <c r="F330" s="40" t="str">
        <f t="shared" si="20"/>
        <v/>
      </c>
      <c r="G330" s="40" t="str">
        <f t="shared" si="21"/>
        <v/>
      </c>
      <c r="H330" s="40" t="str">
        <f t="shared" si="22"/>
        <v/>
      </c>
    </row>
    <row r="331" spans="4:8" ht="16.5" thickTop="1" thickBot="1">
      <c r="D331" s="8"/>
      <c r="F331" s="40" t="str">
        <f t="shared" si="20"/>
        <v/>
      </c>
      <c r="G331" s="40" t="str">
        <f t="shared" si="21"/>
        <v/>
      </c>
      <c r="H331" s="40" t="str">
        <f t="shared" si="22"/>
        <v/>
      </c>
    </row>
    <row r="332" spans="4:8" ht="16.5" thickTop="1" thickBot="1">
      <c r="D332" s="8"/>
      <c r="F332" s="40" t="str">
        <f t="shared" si="20"/>
        <v/>
      </c>
      <c r="G332" s="40" t="str">
        <f t="shared" si="21"/>
        <v/>
      </c>
      <c r="H332" s="40" t="str">
        <f t="shared" si="22"/>
        <v/>
      </c>
    </row>
    <row r="333" spans="4:8" ht="16.5" thickTop="1" thickBot="1">
      <c r="D333" s="8"/>
      <c r="F333" s="40" t="str">
        <f t="shared" si="20"/>
        <v/>
      </c>
      <c r="G333" s="40" t="str">
        <f t="shared" si="21"/>
        <v/>
      </c>
      <c r="H333" s="40" t="str">
        <f t="shared" si="22"/>
        <v/>
      </c>
    </row>
    <row r="334" spans="4:8" ht="16.5" thickTop="1" thickBot="1">
      <c r="D334" s="8"/>
      <c r="F334" s="40" t="str">
        <f t="shared" si="20"/>
        <v/>
      </c>
      <c r="G334" s="40" t="str">
        <f t="shared" si="21"/>
        <v/>
      </c>
      <c r="H334" s="40" t="str">
        <f t="shared" si="22"/>
        <v/>
      </c>
    </row>
    <row r="335" spans="4:8" ht="16.5" thickTop="1" thickBot="1">
      <c r="D335" s="8"/>
      <c r="F335" s="40" t="str">
        <f t="shared" si="20"/>
        <v/>
      </c>
      <c r="G335" s="40" t="str">
        <f t="shared" si="21"/>
        <v/>
      </c>
      <c r="H335" s="40" t="str">
        <f t="shared" si="22"/>
        <v/>
      </c>
    </row>
    <row r="336" spans="4:8" ht="16.5" thickTop="1" thickBot="1">
      <c r="D336" s="8"/>
      <c r="F336" s="40" t="str">
        <f t="shared" si="20"/>
        <v/>
      </c>
      <c r="G336" s="40" t="str">
        <f t="shared" si="21"/>
        <v/>
      </c>
      <c r="H336" s="40" t="str">
        <f t="shared" si="22"/>
        <v/>
      </c>
    </row>
    <row r="337" spans="4:8" ht="16.5" thickTop="1" thickBot="1">
      <c r="D337" s="8"/>
      <c r="F337" s="40" t="str">
        <f>IF(AND(ISBLANK($D337),$B337&lt;0),$B337,"")</f>
        <v/>
      </c>
      <c r="G337" s="40" t="str">
        <f>IF(AND(NOT(ISBLANK($D337)),$B337&gt;0),$B337,"")</f>
        <v/>
      </c>
      <c r="H337" s="40" t="str">
        <f>IF(AND(NOT(ISBLANK($D337)),$B337&lt;0),$B337,"")</f>
        <v/>
      </c>
    </row>
    <row r="338" spans="4:8" ht="16.5" thickTop="1" thickBot="1">
      <c r="D338" s="8"/>
      <c r="F338" s="40" t="str">
        <f>IF(AND(ISBLANK($D338),$B338&lt;0),$B338,"")</f>
        <v/>
      </c>
      <c r="G338" s="40" t="str">
        <f>IF(AND(NOT(ISBLANK($D338)),$B338&gt;0),$B338,"")</f>
        <v/>
      </c>
      <c r="H338" s="40" t="str">
        <f>IF(AND(NOT(ISBLANK($D338)),$B338&lt;0),$B338,"")</f>
        <v/>
      </c>
    </row>
    <row r="339" spans="4:8" ht="16.5" thickTop="1" thickBot="1">
      <c r="D339" s="8"/>
      <c r="F339" s="40" t="str">
        <f>IF(AND(ISBLANK($D339),$B339&lt;0),$B339,"")</f>
        <v/>
      </c>
      <c r="G339" s="40" t="str">
        <f>IF(AND(NOT(ISBLANK($D339)),$B339&gt;0),$B339,"")</f>
        <v/>
      </c>
      <c r="H339" s="40" t="str">
        <f>IF(AND(NOT(ISBLANK($D339)),$B339&lt;0),$B339,"")</f>
        <v/>
      </c>
    </row>
    <row r="340" spans="4:8" ht="15.75" thickTop="1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alances"/>
  <dimension ref="A1:H34"/>
  <sheetViews>
    <sheetView workbookViewId="0">
      <selection activeCell="B31" sqref="B31"/>
    </sheetView>
  </sheetViews>
  <sheetFormatPr defaultRowHeight="15"/>
  <cols>
    <col min="1" max="1" width="11" customWidth="1"/>
    <col min="2" max="2" width="16.140625" customWidth="1"/>
    <col min="3" max="3" width="13.42578125" customWidth="1"/>
    <col min="4" max="4" width="15" customWidth="1"/>
    <col min="5" max="5" width="5.140625" customWidth="1"/>
    <col min="6" max="6" width="14.5703125" customWidth="1"/>
    <col min="7" max="7" width="15" bestFit="1" customWidth="1"/>
    <col min="8" max="8" width="13" customWidth="1"/>
  </cols>
  <sheetData>
    <row r="1" spans="1:8" ht="22.5">
      <c r="A1" s="18" t="str">
        <f>Sales!A1</f>
        <v>12th Fleet Quarterly Bank Report</v>
      </c>
      <c r="C1" s="5"/>
      <c r="D1" s="4"/>
    </row>
    <row r="2" spans="1:8" ht="18">
      <c r="A2" s="99" t="str">
        <f>Sales!A2</f>
        <v>1s Quarter -- January to March 2015</v>
      </c>
      <c r="B2" s="99"/>
      <c r="C2" s="99"/>
      <c r="D2" s="99"/>
      <c r="E2" s="99"/>
      <c r="F2" s="99"/>
    </row>
    <row r="3" spans="1:8" ht="20.25" thickBot="1">
      <c r="A3" s="96" t="s">
        <v>26</v>
      </c>
      <c r="B3" s="96"/>
      <c r="C3" s="96"/>
      <c r="D3" s="96"/>
      <c r="E3" s="96"/>
      <c r="F3" s="96"/>
    </row>
    <row r="4" spans="1:8" ht="15.75" thickTop="1"/>
    <row r="6" spans="1:8">
      <c r="A6" s="60" t="s">
        <v>43</v>
      </c>
      <c r="B6" s="51"/>
      <c r="C6" s="60"/>
      <c r="D6" s="61"/>
    </row>
    <row r="7" spans="1:8">
      <c r="A7" s="68">
        <v>42004</v>
      </c>
      <c r="B7" s="10" t="s">
        <v>9</v>
      </c>
      <c r="C7" s="57">
        <v>312872596</v>
      </c>
      <c r="D7" s="53"/>
    </row>
    <row r="8" spans="1:8">
      <c r="A8" s="68">
        <v>42004</v>
      </c>
      <c r="B8" s="10" t="s">
        <v>10</v>
      </c>
      <c r="C8" s="57">
        <v>5901136</v>
      </c>
      <c r="D8" s="53"/>
    </row>
    <row r="9" spans="1:8">
      <c r="A9" s="68">
        <v>42004</v>
      </c>
      <c r="B9" s="10" t="s">
        <v>8</v>
      </c>
      <c r="C9" s="42">
        <v>58883645</v>
      </c>
    </row>
    <row r="10" spans="1:8">
      <c r="A10" s="10"/>
      <c r="B10" s="10"/>
      <c r="C10" s="67" t="s">
        <v>44</v>
      </c>
      <c r="D10" s="53">
        <f>SUM(C7:C9)</f>
        <v>377657377</v>
      </c>
    </row>
    <row r="11" spans="1:8">
      <c r="A11" s="60" t="s">
        <v>40</v>
      </c>
      <c r="B11" s="51"/>
      <c r="C11" s="54"/>
      <c r="D11" s="54"/>
    </row>
    <row r="12" spans="1:8">
      <c r="B12" t="s">
        <v>29</v>
      </c>
      <c r="C12" s="42">
        <f>Sales!B7</f>
        <v>35923565</v>
      </c>
      <c r="D12" s="42"/>
      <c r="G12" s="42"/>
    </row>
    <row r="13" spans="1:8">
      <c r="B13" t="s">
        <v>30</v>
      </c>
      <c r="C13" s="42">
        <f>Recycling!F8</f>
        <v>980975</v>
      </c>
      <c r="D13" s="42"/>
      <c r="G13" s="42"/>
    </row>
    <row r="14" spans="1:8">
      <c r="B14" t="s">
        <v>32</v>
      </c>
      <c r="C14" s="42">
        <f>'EC Trans.'!E8</f>
        <v>3965272</v>
      </c>
      <c r="D14" s="42"/>
      <c r="G14" s="42"/>
    </row>
    <row r="15" spans="1:8">
      <c r="C15" s="67" t="s">
        <v>44</v>
      </c>
      <c r="D15" s="42">
        <f>SUM(C12:C14)</f>
        <v>40869812</v>
      </c>
      <c r="G15" s="42"/>
      <c r="H15" s="42"/>
    </row>
    <row r="16" spans="1:8">
      <c r="A16" s="51" t="s">
        <v>35</v>
      </c>
      <c r="B16" s="51"/>
      <c r="C16" s="54"/>
      <c r="D16" s="54"/>
    </row>
    <row r="17" spans="1:7">
      <c r="B17" t="s">
        <v>33</v>
      </c>
      <c r="C17" s="42">
        <f>'EC Trans.'!F8</f>
        <v>0</v>
      </c>
      <c r="D17" s="42"/>
    </row>
    <row r="18" spans="1:7">
      <c r="B18" s="3" t="s">
        <v>36</v>
      </c>
      <c r="C18" s="42">
        <f>-(Recycling!F12+Recycling!F11+Sales!B10+Sales!B9)</f>
        <v>0</v>
      </c>
    </row>
    <row r="19" spans="1:7" ht="15.75" thickBot="1">
      <c r="C19" s="67" t="s">
        <v>44</v>
      </c>
      <c r="D19" s="42">
        <f>SUM(C17:C18)</f>
        <v>0</v>
      </c>
    </row>
    <row r="20" spans="1:7" ht="15.75" thickTop="1">
      <c r="A20" s="50"/>
      <c r="B20" s="52"/>
      <c r="C20" s="55" t="s">
        <v>37</v>
      </c>
      <c r="D20" s="56">
        <f>SUM(D10:D19)</f>
        <v>418527189</v>
      </c>
    </row>
    <row r="21" spans="1:7">
      <c r="C21" s="42"/>
      <c r="D21" s="42"/>
    </row>
    <row r="22" spans="1:7">
      <c r="C22" s="42"/>
      <c r="D22" s="42"/>
    </row>
    <row r="23" spans="1:7">
      <c r="A23" s="60" t="s">
        <v>48</v>
      </c>
      <c r="B23" s="51"/>
      <c r="C23" s="54"/>
      <c r="D23" s="54"/>
    </row>
    <row r="24" spans="1:7">
      <c r="A24" s="68">
        <v>42095</v>
      </c>
      <c r="B24" t="s">
        <v>9</v>
      </c>
      <c r="C24" s="57">
        <v>348859394</v>
      </c>
      <c r="D24" s="42"/>
    </row>
    <row r="25" spans="1:7">
      <c r="A25" s="68">
        <v>42093</v>
      </c>
      <c r="B25" t="s">
        <v>10</v>
      </c>
      <c r="C25" s="57">
        <v>6251136</v>
      </c>
      <c r="D25" s="42"/>
    </row>
    <row r="26" spans="1:7" ht="15.75" thickBot="1">
      <c r="A26" s="68">
        <v>42093</v>
      </c>
      <c r="B26" t="s">
        <v>8</v>
      </c>
      <c r="C26" s="42">
        <v>63416659</v>
      </c>
      <c r="D26" s="42"/>
      <c r="F26" s="42"/>
      <c r="G26" s="42"/>
    </row>
    <row r="27" spans="1:7" ht="15.75" thickTop="1">
      <c r="A27" s="50"/>
      <c r="B27" s="52"/>
      <c r="C27" s="55" t="s">
        <v>38</v>
      </c>
      <c r="D27" s="56">
        <f>SUM(C24:C26)</f>
        <v>418527189</v>
      </c>
    </row>
    <row r="28" spans="1:7" ht="15.75" thickBot="1">
      <c r="C28" s="42"/>
      <c r="D28" s="42"/>
    </row>
    <row r="29" spans="1:7" ht="15.75" thickBot="1">
      <c r="C29" s="58" t="s">
        <v>39</v>
      </c>
      <c r="D29" s="59">
        <f>D27-D20</f>
        <v>0</v>
      </c>
      <c r="F29" s="78"/>
      <c r="G29" s="79"/>
    </row>
    <row r="31" spans="1:7" ht="15.75" thickBot="1"/>
    <row r="32" spans="1:7" ht="15.75" thickBot="1">
      <c r="C32" s="65" t="s">
        <v>42</v>
      </c>
      <c r="D32" s="66">
        <f>D27-D10</f>
        <v>40869812</v>
      </c>
    </row>
    <row r="33" spans="3:4">
      <c r="C33" s="63"/>
      <c r="D33" s="64"/>
    </row>
    <row r="34" spans="3:4">
      <c r="C34" s="62"/>
      <c r="D34" s="62"/>
    </row>
  </sheetData>
  <mergeCells count="2">
    <mergeCell ref="A3:F3"/>
    <mergeCell ref="A2:F2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23"/>
  <sheetViews>
    <sheetView tabSelected="1" workbookViewId="0">
      <selection activeCell="C33" sqref="C33"/>
    </sheetView>
  </sheetViews>
  <sheetFormatPr defaultRowHeight="15"/>
  <cols>
    <col min="1" max="4" width="14.7109375" customWidth="1"/>
  </cols>
  <sheetData>
    <row r="1" spans="1:4" ht="22.5">
      <c r="A1" s="89" t="str">
        <f>Sales!A1</f>
        <v>12th Fleet Quarterly Bank Report</v>
      </c>
      <c r="B1" s="89"/>
      <c r="C1" s="89"/>
      <c r="D1" s="89"/>
    </row>
    <row r="2" spans="1:4" ht="18">
      <c r="A2" s="99" t="str">
        <f>Sales!A2</f>
        <v>1s Quarter -- January to March 2015</v>
      </c>
      <c r="B2" s="99"/>
      <c r="C2" s="99"/>
      <c r="D2" s="99"/>
    </row>
    <row r="3" spans="1:4" ht="20.25" thickBot="1">
      <c r="A3" s="96" t="s">
        <v>51</v>
      </c>
      <c r="B3" s="96"/>
      <c r="C3" s="96"/>
      <c r="D3" s="96"/>
    </row>
    <row r="4" spans="1:4" ht="15.75" thickTop="1">
      <c r="A4" s="60" t="s">
        <v>52</v>
      </c>
      <c r="B4" s="51"/>
      <c r="C4" s="60"/>
      <c r="D4" s="61"/>
    </row>
    <row r="5" spans="1:4">
      <c r="A5" s="68">
        <f>Balances!A7</f>
        <v>42004</v>
      </c>
      <c r="B5" s="10" t="s">
        <v>9</v>
      </c>
      <c r="C5" s="57">
        <f>Balances!C7</f>
        <v>312872596</v>
      </c>
      <c r="D5" s="53"/>
    </row>
    <row r="6" spans="1:4">
      <c r="A6" s="68">
        <f>Balances!A8</f>
        <v>42004</v>
      </c>
      <c r="B6" s="10" t="s">
        <v>10</v>
      </c>
      <c r="C6" s="57">
        <f>Balances!C8</f>
        <v>5901136</v>
      </c>
      <c r="D6" s="53"/>
    </row>
    <row r="7" spans="1:4">
      <c r="A7" s="68">
        <f>Balances!A9</f>
        <v>42004</v>
      </c>
      <c r="B7" s="10" t="s">
        <v>8</v>
      </c>
      <c r="C7" s="57">
        <f>Balances!C9</f>
        <v>58883645</v>
      </c>
    </row>
    <row r="8" spans="1:4">
      <c r="A8" s="10"/>
      <c r="B8" s="10"/>
      <c r="C8" s="67" t="s">
        <v>53</v>
      </c>
      <c r="D8" s="53">
        <f>SUM(C5:C7)</f>
        <v>377657377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f>Sales!B7</f>
        <v>35923565</v>
      </c>
      <c r="D10" s="42"/>
    </row>
    <row r="11" spans="1:4">
      <c r="B11" t="s">
        <v>30</v>
      </c>
      <c r="C11" s="42">
        <f>Recycling!F8</f>
        <v>980975</v>
      </c>
      <c r="D11" s="42"/>
    </row>
    <row r="12" spans="1:4">
      <c r="B12" t="s">
        <v>32</v>
      </c>
      <c r="C12" s="42">
        <f>'EC Trans.'!E8</f>
        <v>3965272</v>
      </c>
      <c r="D12" s="42"/>
    </row>
    <row r="13" spans="1:4">
      <c r="C13" s="67" t="s">
        <v>53</v>
      </c>
      <c r="D13" s="69">
        <f>SUM(C10:C12)</f>
        <v>40869812</v>
      </c>
    </row>
    <row r="14" spans="1:4">
      <c r="A14" s="60" t="s">
        <v>54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55</v>
      </c>
      <c r="B16" s="51"/>
      <c r="C16" s="54"/>
      <c r="D16" s="54"/>
    </row>
    <row r="17" spans="1:4">
      <c r="A17" s="68">
        <f>Balances!A24</f>
        <v>42095</v>
      </c>
      <c r="B17" t="s">
        <v>9</v>
      </c>
      <c r="C17" s="57">
        <f>Balances!C24</f>
        <v>348859394</v>
      </c>
      <c r="D17" s="42"/>
    </row>
    <row r="18" spans="1:4">
      <c r="A18" s="68">
        <f>Balances!A25</f>
        <v>42093</v>
      </c>
      <c r="B18" t="s">
        <v>10</v>
      </c>
      <c r="C18" s="57">
        <f>Balances!C25</f>
        <v>6251136</v>
      </c>
      <c r="D18" s="42"/>
    </row>
    <row r="19" spans="1:4" ht="15.75" thickBot="1">
      <c r="A19" s="68">
        <f>Balances!A26</f>
        <v>42093</v>
      </c>
      <c r="B19" t="s">
        <v>8</v>
      </c>
      <c r="C19" s="57">
        <f>Balances!C26</f>
        <v>63416659</v>
      </c>
      <c r="D19" s="42"/>
    </row>
    <row r="20" spans="1:4" ht="15.75" thickTop="1">
      <c r="A20" s="50"/>
      <c r="B20" s="52"/>
      <c r="C20" s="55" t="s">
        <v>56</v>
      </c>
      <c r="D20" s="56">
        <f>SUM(D8:D14)</f>
        <v>418527189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23"/>
  <sheetViews>
    <sheetView workbookViewId="0">
      <selection activeCell="E28" sqref="E28"/>
    </sheetView>
  </sheetViews>
  <sheetFormatPr defaultRowHeight="15"/>
  <cols>
    <col min="1" max="4" width="14.7109375" customWidth="1"/>
  </cols>
  <sheetData>
    <row r="1" spans="1:4" ht="22.5">
      <c r="A1" s="89" t="s">
        <v>50</v>
      </c>
      <c r="B1" s="89"/>
      <c r="C1" s="89"/>
      <c r="D1" s="89"/>
    </row>
    <row r="2" spans="1:4" ht="18">
      <c r="A2" s="99" t="s">
        <v>65</v>
      </c>
      <c r="B2" s="99"/>
      <c r="C2" s="99"/>
      <c r="D2" s="99"/>
    </row>
    <row r="3" spans="1:4" ht="20.25" thickBot="1">
      <c r="A3" s="96" t="s">
        <v>51</v>
      </c>
      <c r="B3" s="96"/>
      <c r="C3" s="96"/>
      <c r="D3" s="96"/>
    </row>
    <row r="4" spans="1:4" ht="15.75" thickTop="1">
      <c r="A4" s="60" t="s">
        <v>52</v>
      </c>
      <c r="B4" s="51"/>
      <c r="C4" s="60"/>
      <c r="D4" s="61"/>
    </row>
    <row r="5" spans="1:4">
      <c r="A5" s="68">
        <v>41917</v>
      </c>
      <c r="B5" s="10" t="s">
        <v>9</v>
      </c>
      <c r="C5" s="57">
        <v>309728297</v>
      </c>
      <c r="D5" s="53"/>
    </row>
    <row r="6" spans="1:4">
      <c r="A6" s="68">
        <v>41917</v>
      </c>
      <c r="B6" s="10" t="s">
        <v>10</v>
      </c>
      <c r="C6" s="57">
        <v>5901136</v>
      </c>
      <c r="D6" s="53"/>
    </row>
    <row r="7" spans="1:4">
      <c r="A7" s="68">
        <v>41917</v>
      </c>
      <c r="B7" s="10" t="s">
        <v>8</v>
      </c>
      <c r="C7" s="57">
        <v>55203143</v>
      </c>
    </row>
    <row r="8" spans="1:4">
      <c r="A8" s="10"/>
      <c r="B8" s="10"/>
      <c r="C8" s="67" t="s">
        <v>53</v>
      </c>
      <c r="D8" s="53">
        <v>370832576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6079060</v>
      </c>
      <c r="D10" s="42"/>
    </row>
    <row r="11" spans="1:4">
      <c r="B11" t="s">
        <v>30</v>
      </c>
      <c r="C11" s="42">
        <v>414038</v>
      </c>
      <c r="D11" s="42"/>
    </row>
    <row r="12" spans="1:4">
      <c r="B12" t="s">
        <v>32</v>
      </c>
      <c r="C12" s="42">
        <v>331703</v>
      </c>
      <c r="D12" s="42"/>
    </row>
    <row r="13" spans="1:4">
      <c r="C13" s="67" t="s">
        <v>53</v>
      </c>
      <c r="D13" s="69">
        <v>6824801</v>
      </c>
    </row>
    <row r="14" spans="1:4">
      <c r="A14" s="60" t="s">
        <v>54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55</v>
      </c>
      <c r="B16" s="51"/>
      <c r="C16" s="54"/>
      <c r="D16" s="54"/>
    </row>
    <row r="17" spans="1:4">
      <c r="A17" s="68">
        <v>42004</v>
      </c>
      <c r="B17" t="s">
        <v>9</v>
      </c>
      <c r="C17" s="57">
        <v>312872596</v>
      </c>
      <c r="D17" s="42"/>
    </row>
    <row r="18" spans="1:4">
      <c r="A18" s="68">
        <v>42004</v>
      </c>
      <c r="B18" t="s">
        <v>10</v>
      </c>
      <c r="C18" s="57">
        <v>5901136</v>
      </c>
      <c r="D18" s="42"/>
    </row>
    <row r="19" spans="1:4" ht="15.75" thickBot="1">
      <c r="A19" s="68">
        <v>42004</v>
      </c>
      <c r="B19" t="s">
        <v>8</v>
      </c>
      <c r="C19" s="57">
        <v>58883645</v>
      </c>
      <c r="D19" s="42"/>
    </row>
    <row r="20" spans="1:4" ht="15.75" thickTop="1">
      <c r="A20" s="50"/>
      <c r="B20" s="52"/>
      <c r="C20" s="55" t="s">
        <v>56</v>
      </c>
      <c r="D20" s="56">
        <v>377657377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="115" zoomScaleNormal="115" workbookViewId="0">
      <selection activeCell="M6" sqref="M6"/>
    </sheetView>
  </sheetViews>
  <sheetFormatPr defaultRowHeight="15"/>
  <cols>
    <col min="1" max="4" width="14.7109375" customWidth="1"/>
  </cols>
  <sheetData>
    <row r="1" spans="1:4" ht="22.5">
      <c r="A1" s="89" t="str">
        <f>[1]Sales!A1</f>
        <v>12th Fleet Quarterly Bank Report</v>
      </c>
      <c r="B1" s="89"/>
      <c r="C1" s="89"/>
      <c r="D1" s="89"/>
    </row>
    <row r="2" spans="1:4" ht="18">
      <c r="A2" s="99" t="str">
        <f>[1]Sales!A2</f>
        <v>3rd Quarter -- July to September 2014</v>
      </c>
      <c r="B2" s="99"/>
      <c r="C2" s="99"/>
      <c r="D2" s="99"/>
    </row>
    <row r="3" spans="1:4" ht="20.25" thickBot="1">
      <c r="A3" s="96" t="s">
        <v>51</v>
      </c>
      <c r="B3" s="96"/>
      <c r="C3" s="96"/>
      <c r="D3" s="96"/>
    </row>
    <row r="4" spans="1:4" ht="15.75" thickTop="1">
      <c r="A4" s="60" t="s">
        <v>52</v>
      </c>
      <c r="B4" s="51"/>
      <c r="C4" s="60"/>
      <c r="D4" s="61"/>
    </row>
    <row r="5" spans="1:4">
      <c r="A5" s="68">
        <f>[1]Balances!A7</f>
        <v>41823</v>
      </c>
      <c r="B5" s="10" t="s">
        <v>9</v>
      </c>
      <c r="C5" s="57">
        <f>[1]Balances!C7</f>
        <v>299890679</v>
      </c>
      <c r="D5" s="53"/>
    </row>
    <row r="6" spans="1:4">
      <c r="A6" s="68">
        <f>[1]Balances!A8</f>
        <v>41823</v>
      </c>
      <c r="B6" s="10" t="s">
        <v>10</v>
      </c>
      <c r="C6" s="57">
        <f>[1]Balances!C8</f>
        <v>5635136</v>
      </c>
      <c r="D6" s="53"/>
    </row>
    <row r="7" spans="1:4">
      <c r="A7" s="68">
        <f>[1]Balances!A9</f>
        <v>41823</v>
      </c>
      <c r="B7" s="10" t="s">
        <v>8</v>
      </c>
      <c r="C7" s="57">
        <f>[1]Balances!C9</f>
        <v>36417096</v>
      </c>
    </row>
    <row r="8" spans="1:4">
      <c r="A8" s="10"/>
      <c r="B8" s="10"/>
      <c r="C8" s="67" t="s">
        <v>53</v>
      </c>
      <c r="D8" s="53">
        <f>SUM(C5:C7)</f>
        <v>341942911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f>[1]Sales!B7</f>
        <v>33606500</v>
      </c>
      <c r="D10" s="42"/>
    </row>
    <row r="11" spans="1:4">
      <c r="B11" t="s">
        <v>30</v>
      </c>
      <c r="C11" s="42">
        <f>[1]Recycling!F8</f>
        <v>2452264</v>
      </c>
      <c r="D11" s="42"/>
    </row>
    <row r="12" spans="1:4">
      <c r="B12" t="s">
        <v>32</v>
      </c>
      <c r="C12" s="42">
        <f>'[1]EC Trans.'!E8</f>
        <v>2830901</v>
      </c>
      <c r="D12" s="42"/>
    </row>
    <row r="13" spans="1:4">
      <c r="C13" s="67" t="s">
        <v>53</v>
      </c>
      <c r="D13" s="69">
        <f>SUM(C10:C12)</f>
        <v>38889665</v>
      </c>
    </row>
    <row r="14" spans="1:4">
      <c r="A14" s="60" t="s">
        <v>54</v>
      </c>
      <c r="B14" s="51"/>
      <c r="C14" s="54"/>
      <c r="D14" s="54"/>
    </row>
    <row r="15" spans="1:4">
      <c r="B15" t="s">
        <v>33</v>
      </c>
      <c r="C15" s="67"/>
      <c r="D15" s="71">
        <f>'[1]EC Trans.'!F8</f>
        <v>-10000000</v>
      </c>
    </row>
    <row r="16" spans="1:4">
      <c r="A16" s="60" t="s">
        <v>55</v>
      </c>
      <c r="B16" s="51"/>
      <c r="C16" s="54"/>
      <c r="D16" s="54"/>
    </row>
    <row r="17" spans="1:4">
      <c r="A17" s="68">
        <f>[1]Balances!A24</f>
        <v>41917</v>
      </c>
      <c r="B17" t="s">
        <v>9</v>
      </c>
      <c r="C17" s="57">
        <f>[1]Balances!C24</f>
        <v>309728297</v>
      </c>
      <c r="D17" s="42"/>
    </row>
    <row r="18" spans="1:4">
      <c r="A18" s="68">
        <f>[1]Balances!A25</f>
        <v>41917</v>
      </c>
      <c r="B18" t="s">
        <v>10</v>
      </c>
      <c r="C18" s="57">
        <f>[1]Balances!C25</f>
        <v>5901136</v>
      </c>
      <c r="D18" s="42"/>
    </row>
    <row r="19" spans="1:4" ht="15.75" thickBot="1">
      <c r="A19" s="68">
        <f>[1]Balances!A26</f>
        <v>41917</v>
      </c>
      <c r="B19" t="s">
        <v>8</v>
      </c>
      <c r="C19" s="57">
        <f>[1]Balances!C26</f>
        <v>55203143</v>
      </c>
      <c r="D19" s="42"/>
    </row>
    <row r="20" spans="1:4" ht="15.75" thickTop="1">
      <c r="A20" s="50"/>
      <c r="B20" s="52"/>
      <c r="C20" s="55" t="s">
        <v>56</v>
      </c>
      <c r="D20" s="56">
        <v>370832576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D28" sqref="D28"/>
    </sheetView>
  </sheetViews>
  <sheetFormatPr defaultRowHeight="15"/>
  <cols>
    <col min="1" max="4" width="14.7109375" customWidth="1"/>
  </cols>
  <sheetData>
    <row r="1" spans="1:4" ht="22.5">
      <c r="A1" s="89" t="s">
        <v>50</v>
      </c>
      <c r="B1" s="89"/>
      <c r="C1" s="89"/>
      <c r="D1" s="89"/>
    </row>
    <row r="2" spans="1:4" ht="18">
      <c r="A2" s="99" t="s">
        <v>58</v>
      </c>
      <c r="B2" s="99"/>
      <c r="C2" s="99"/>
      <c r="D2" s="99"/>
    </row>
    <row r="3" spans="1:4" ht="20.25" thickBot="1">
      <c r="A3" s="96" t="s">
        <v>51</v>
      </c>
      <c r="B3" s="96"/>
      <c r="C3" s="96"/>
      <c r="D3" s="96"/>
    </row>
    <row r="4" spans="1:4" ht="15.75" thickTop="1">
      <c r="A4" s="60" t="s">
        <v>52</v>
      </c>
      <c r="B4" s="51"/>
      <c r="C4" s="60"/>
      <c r="D4" s="61"/>
    </row>
    <row r="5" spans="1:4">
      <c r="A5" s="68">
        <v>41699</v>
      </c>
      <c r="B5" s="10" t="s">
        <v>9</v>
      </c>
      <c r="C5" s="57">
        <v>284000607</v>
      </c>
      <c r="D5" s="53"/>
    </row>
    <row r="6" spans="1:4">
      <c r="A6" s="68">
        <v>41699</v>
      </c>
      <c r="B6" s="10" t="s">
        <v>10</v>
      </c>
      <c r="C6" s="57">
        <v>5545136</v>
      </c>
      <c r="D6" s="53"/>
    </row>
    <row r="7" spans="1:4">
      <c r="A7" s="68">
        <v>41699</v>
      </c>
      <c r="B7" s="10" t="s">
        <v>8</v>
      </c>
      <c r="C7" s="57">
        <v>21695827</v>
      </c>
    </row>
    <row r="8" spans="1:4">
      <c r="A8" s="10"/>
      <c r="B8" s="10"/>
      <c r="C8" s="67" t="s">
        <v>53</v>
      </c>
      <c r="D8" s="53">
        <v>311241570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18332800</v>
      </c>
      <c r="D10" s="42"/>
    </row>
    <row r="11" spans="1:4">
      <c r="B11" t="s">
        <v>30</v>
      </c>
      <c r="C11" s="42">
        <v>2226754</v>
      </c>
      <c r="D11" s="42"/>
    </row>
    <row r="12" spans="1:4">
      <c r="B12" t="s">
        <v>32</v>
      </c>
      <c r="C12" s="42">
        <v>10141787</v>
      </c>
      <c r="D12" s="42"/>
    </row>
    <row r="13" spans="1:4">
      <c r="C13" s="67" t="s">
        <v>53</v>
      </c>
      <c r="D13" s="69">
        <v>30701341</v>
      </c>
    </row>
    <row r="14" spans="1:4">
      <c r="A14" s="60" t="s">
        <v>54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55</v>
      </c>
      <c r="B16" s="51"/>
      <c r="C16" s="54"/>
      <c r="D16" s="54"/>
    </row>
    <row r="17" spans="1:4">
      <c r="A17" s="68">
        <v>41823</v>
      </c>
      <c r="B17" t="s">
        <v>9</v>
      </c>
      <c r="C17" s="57">
        <v>299890679</v>
      </c>
      <c r="D17" s="42"/>
    </row>
    <row r="18" spans="1:4">
      <c r="A18" s="68">
        <v>41823</v>
      </c>
      <c r="B18" t="s">
        <v>10</v>
      </c>
      <c r="C18" s="57">
        <v>5635136</v>
      </c>
      <c r="D18" s="42"/>
    </row>
    <row r="19" spans="1:4" ht="15.75" thickBot="1">
      <c r="A19" s="68">
        <v>41823</v>
      </c>
      <c r="B19" t="s">
        <v>8</v>
      </c>
      <c r="C19" s="57">
        <v>36417096</v>
      </c>
      <c r="D19" s="42"/>
    </row>
    <row r="20" spans="1:4" ht="15.75" thickTop="1">
      <c r="A20" s="50"/>
      <c r="B20" s="52"/>
      <c r="C20" s="55" t="s">
        <v>56</v>
      </c>
      <c r="D20" s="56">
        <v>341942911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5" sqref="C25"/>
    </sheetView>
  </sheetViews>
  <sheetFormatPr defaultRowHeight="15"/>
  <cols>
    <col min="1" max="1" width="10.140625" customWidth="1"/>
    <col min="2" max="4" width="14.7109375" customWidth="1"/>
  </cols>
  <sheetData>
    <row r="1" spans="1:4" ht="22.5">
      <c r="A1" s="89" t="str">
        <f>Sales!A1</f>
        <v>12th Fleet Quarterly Bank Report</v>
      </c>
      <c r="B1" s="89"/>
      <c r="C1" s="89"/>
      <c r="D1" s="89"/>
    </row>
    <row r="2" spans="1:4" ht="18">
      <c r="A2" s="99" t="str">
        <f>Sales!A2</f>
        <v>1s Quarter -- January to March 2015</v>
      </c>
      <c r="B2" s="99"/>
      <c r="C2" s="99"/>
      <c r="D2" s="99"/>
    </row>
    <row r="3" spans="1:4" ht="20.25" thickBot="1">
      <c r="A3" s="96" t="s">
        <v>51</v>
      </c>
      <c r="B3" s="96"/>
      <c r="C3" s="96"/>
      <c r="D3" s="96"/>
    </row>
    <row r="4" spans="1:4" ht="15.75" thickTop="1">
      <c r="A4" s="60" t="s">
        <v>52</v>
      </c>
      <c r="B4" s="51"/>
      <c r="C4" s="60"/>
      <c r="D4" s="61"/>
    </row>
    <row r="5" spans="1:4">
      <c r="A5" s="68">
        <v>41640</v>
      </c>
      <c r="B5" s="10" t="s">
        <v>9</v>
      </c>
      <c r="C5" s="57">
        <v>251129349</v>
      </c>
      <c r="D5" s="53"/>
    </row>
    <row r="6" spans="1:4">
      <c r="A6" s="68">
        <v>41640</v>
      </c>
      <c r="B6" s="10" t="s">
        <v>10</v>
      </c>
      <c r="C6" s="57">
        <v>5210136</v>
      </c>
      <c r="D6" s="53"/>
    </row>
    <row r="7" spans="1:4">
      <c r="A7" s="68">
        <v>41640</v>
      </c>
      <c r="B7" s="10" t="s">
        <v>8</v>
      </c>
      <c r="C7" s="57">
        <v>18237727</v>
      </c>
    </row>
    <row r="8" spans="1:4">
      <c r="A8" s="10"/>
      <c r="B8" s="10"/>
      <c r="C8" s="67" t="s">
        <v>53</v>
      </c>
      <c r="D8" s="53">
        <v>274577212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29697910</v>
      </c>
      <c r="D10" s="42"/>
    </row>
    <row r="11" spans="1:4">
      <c r="B11" t="s">
        <v>30</v>
      </c>
      <c r="C11" s="42">
        <v>3047875</v>
      </c>
      <c r="D11" s="42"/>
    </row>
    <row r="12" spans="1:4">
      <c r="B12" t="s">
        <v>32</v>
      </c>
      <c r="C12" s="42">
        <v>3918573</v>
      </c>
      <c r="D12" s="42"/>
    </row>
    <row r="13" spans="1:4">
      <c r="C13" s="67" t="s">
        <v>53</v>
      </c>
      <c r="D13" s="69">
        <v>36664358</v>
      </c>
    </row>
    <row r="14" spans="1:4">
      <c r="A14" s="60" t="s">
        <v>54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55</v>
      </c>
      <c r="B16" s="51"/>
      <c r="C16" s="54"/>
      <c r="D16" s="54"/>
    </row>
    <row r="17" spans="1:4">
      <c r="A17" s="68">
        <v>41729</v>
      </c>
      <c r="B17" t="s">
        <v>9</v>
      </c>
      <c r="C17" s="57">
        <v>283863939</v>
      </c>
      <c r="D17" s="42"/>
    </row>
    <row r="18" spans="1:4">
      <c r="A18" s="68">
        <v>41729</v>
      </c>
      <c r="B18" t="s">
        <v>10</v>
      </c>
      <c r="C18" s="57">
        <v>5545136</v>
      </c>
      <c r="D18" s="42"/>
    </row>
    <row r="19" spans="1:4" ht="15.75" thickBot="1">
      <c r="A19" s="68">
        <v>41729</v>
      </c>
      <c r="B19" t="s">
        <v>8</v>
      </c>
      <c r="C19" s="57">
        <v>21695827</v>
      </c>
      <c r="D19" s="42"/>
    </row>
    <row r="20" spans="1:4" ht="15.75" thickTop="1">
      <c r="A20" s="50"/>
      <c r="B20" s="52"/>
      <c r="C20" s="55" t="s">
        <v>56</v>
      </c>
      <c r="D20" s="5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Sales</vt:lpstr>
      <vt:lpstr>Recycling</vt:lpstr>
      <vt:lpstr>EC Trans.</vt:lpstr>
      <vt:lpstr>Balances</vt:lpstr>
      <vt:lpstr>Report</vt:lpstr>
      <vt:lpstr>14Q4</vt:lpstr>
      <vt:lpstr>14Q3</vt:lpstr>
      <vt:lpstr>14Q2</vt:lpstr>
      <vt:lpstr>14Q1</vt:lpstr>
      <vt:lpstr>13Q4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2010-09-04T18:06:04Z</dcterms:created>
  <dcterms:modified xsi:type="dcterms:W3CDTF">2015-04-01T16:11:55Z</dcterms:modified>
</cp:coreProperties>
</file>